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90" windowWidth="22935" windowHeight="9480"/>
  </bookViews>
  <sheets>
    <sheet name="оценка" sheetId="1" r:id="rId1"/>
    <sheet name="результат" sheetId="2" r:id="rId2"/>
    <sheet name="смертность коррект." sheetId="5" r:id="rId3"/>
  </sheets>
  <definedNames>
    <definedName name="_xlnm.Print_Area" localSheetId="0">оценка!$A$1:$AB$66</definedName>
  </definedNames>
  <calcPr calcId="125725"/>
</workbook>
</file>

<file path=xl/calcChain.xml><?xml version="1.0" encoding="utf-8"?>
<calcChain xmlns="http://schemas.openxmlformats.org/spreadsheetml/2006/main">
  <c r="H16" i="5"/>
  <c r="G19"/>
  <c r="G5"/>
  <c r="G33"/>
  <c r="G32"/>
  <c r="G31"/>
  <c r="G30"/>
  <c r="G29"/>
  <c r="G28"/>
  <c r="G27"/>
  <c r="H27" s="1"/>
  <c r="G26"/>
  <c r="H26" s="1"/>
  <c r="G25"/>
  <c r="G24"/>
  <c r="G23"/>
  <c r="G22"/>
  <c r="G21"/>
  <c r="G20"/>
  <c r="G18"/>
  <c r="G17"/>
  <c r="G16"/>
  <c r="G15"/>
  <c r="G14"/>
  <c r="G13"/>
  <c r="G12"/>
  <c r="G11"/>
  <c r="G10"/>
  <c r="G9"/>
  <c r="G8"/>
  <c r="G7"/>
  <c r="G6"/>
  <c r="F33"/>
  <c r="F32"/>
  <c r="F31"/>
  <c r="F30"/>
  <c r="H30" s="1"/>
  <c r="F29"/>
  <c r="F28"/>
  <c r="H28" s="1"/>
  <c r="F27"/>
  <c r="F26"/>
  <c r="F25"/>
  <c r="F24"/>
  <c r="F23"/>
  <c r="F22"/>
  <c r="F21"/>
  <c r="F20"/>
  <c r="F19"/>
  <c r="F18"/>
  <c r="F17"/>
  <c r="F16"/>
  <c r="F15"/>
  <c r="F14"/>
  <c r="F13"/>
  <c r="J13" s="1"/>
  <c r="F12"/>
  <c r="F11"/>
  <c r="F10"/>
  <c r="H24" l="1"/>
  <c r="H20"/>
  <c r="H31"/>
  <c r="J31"/>
  <c r="H15"/>
  <c r="I13"/>
  <c r="J25"/>
  <c r="F9"/>
  <c r="F8"/>
  <c r="F7"/>
  <c r="F6"/>
  <c r="F5"/>
  <c r="D5" l="1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2"/>
  <c r="D11"/>
  <c r="D10"/>
  <c r="D9"/>
  <c r="D8"/>
  <c r="D7"/>
  <c r="D6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2"/>
  <c r="C11"/>
  <c r="C10"/>
  <c r="C9"/>
  <c r="C8"/>
  <c r="C7"/>
  <c r="C6"/>
  <c r="C5"/>
  <c r="S37" i="1"/>
  <c r="U37" s="1"/>
  <c r="U36"/>
  <c r="U35"/>
  <c r="U34"/>
  <c r="S33"/>
  <c r="U33" s="1"/>
  <c r="S32"/>
  <c r="U32" s="1"/>
  <c r="U31"/>
  <c r="U30"/>
  <c r="U29"/>
  <c r="U28"/>
  <c r="U27"/>
  <c r="U26"/>
  <c r="U25"/>
  <c r="U24"/>
  <c r="U23"/>
  <c r="S22"/>
  <c r="U22" s="1"/>
  <c r="S21"/>
  <c r="U21" s="1"/>
  <c r="U20"/>
  <c r="U19"/>
  <c r="U18"/>
  <c r="P17"/>
  <c r="K16"/>
  <c r="K15"/>
  <c r="K14"/>
  <c r="K13"/>
  <c r="K12"/>
  <c r="K11"/>
  <c r="K10"/>
  <c r="K9"/>
  <c r="H13" i="5"/>
  <c r="E33" l="1"/>
  <c r="I9"/>
  <c r="I17"/>
  <c r="I21"/>
  <c r="I25"/>
  <c r="I29"/>
  <c r="I33"/>
  <c r="I8"/>
  <c r="I12"/>
  <c r="I16"/>
  <c r="I20"/>
  <c r="I24"/>
  <c r="I28"/>
  <c r="I32"/>
  <c r="I7"/>
  <c r="I11"/>
  <c r="I15"/>
  <c r="I19"/>
  <c r="I23"/>
  <c r="I27"/>
  <c r="I31"/>
  <c r="I6"/>
  <c r="I10"/>
  <c r="I14"/>
  <c r="I18"/>
  <c r="I22"/>
  <c r="I26"/>
  <c r="I30"/>
  <c r="I5"/>
  <c r="E6"/>
  <c r="E10"/>
  <c r="E14"/>
  <c r="E18"/>
  <c r="E22"/>
  <c r="E26"/>
  <c r="E30"/>
  <c r="E5"/>
  <c r="E9"/>
  <c r="E17"/>
  <c r="E21"/>
  <c r="E25"/>
  <c r="E29"/>
  <c r="E8"/>
  <c r="E12"/>
  <c r="E16"/>
  <c r="E20"/>
  <c r="E24"/>
  <c r="E28"/>
  <c r="E32"/>
  <c r="E27"/>
  <c r="E7"/>
  <c r="E11"/>
  <c r="E15"/>
  <c r="E19"/>
  <c r="E23"/>
  <c r="E31"/>
</calcChain>
</file>

<file path=xl/sharedStrings.xml><?xml version="1.0" encoding="utf-8"?>
<sst xmlns="http://schemas.openxmlformats.org/spreadsheetml/2006/main" count="565" uniqueCount="185">
  <si>
    <t>Наименование групп медицинских организаций</t>
  </si>
  <si>
    <t>Наименование МО</t>
  </si>
  <si>
    <t>1 группа медицинских организаций (взрослое население)</t>
  </si>
  <si>
    <t>2 группа медицинских организаций (детское население)</t>
  </si>
  <si>
    <t>3 группа медицинских организаций (взрослое и детское население)</t>
  </si>
  <si>
    <t>Номера выполненных показателей результативности</t>
  </si>
  <si>
    <t xml:space="preserve">Мax количество показателей </t>
  </si>
  <si>
    <t xml:space="preserve">Количество выполненных показателей </t>
  </si>
  <si>
    <t>% выполнения показателей</t>
  </si>
  <si>
    <t>Мax количество баллов</t>
  </si>
  <si>
    <t>Количество выполненых баллов</t>
  </si>
  <si>
    <t>ОГБУЗ "Консультативно-диагностическая поликлиника №1"</t>
  </si>
  <si>
    <t>-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</si>
  <si>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</si>
  <si>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</si>
  <si>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</si>
  <si>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</si>
  <si>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</si>
  <si>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</si>
  <si>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ООО «Альфамед»</t>
  </si>
  <si>
    <t>ОГБУЗ "Детская клиническая больница"</t>
  </si>
  <si>
    <t>ОГБУЗ "Велижская ЦРБ"</t>
  </si>
  <si>
    <t>ОГБУЗ "Вяземская ЦРБ"</t>
  </si>
  <si>
    <t>ОГБУЗ "Демидовская ЦРБ"</t>
  </si>
  <si>
    <t>ОГБУЗ "Дорогобужская ЦРБ"</t>
  </si>
  <si>
    <t>ОГБУЗ "Гагаринская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</si>
  <si>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</si>
  <si>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</si>
  <si>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</si>
  <si>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</si>
  <si>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</si>
  <si>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"Руднянская ЦРБ"</t>
  </si>
  <si>
    <t>ОГБУЗ "Сафоновская ЦРБ"</t>
  </si>
  <si>
    <t>ОГБУЗ "Смоленская ЦРБ"</t>
  </si>
  <si>
    <t>ОГБУЗ "Хиславичская ЦРБ"</t>
  </si>
  <si>
    <t>ОГБУЗ "Ярцевская ЦРБ"</t>
  </si>
  <si>
    <t xml:space="preserve">ЧУЗ Клиническая больница "РЖД-Медицина" г.Смоленск </t>
  </si>
  <si>
    <t xml:space="preserve">ФГБУЗ "МСЧ № 135" ФМБА России </t>
  </si>
  <si>
    <t>МЧУДПО "Клиника Медекс Смоленск"</t>
  </si>
  <si>
    <t>Наименование выполненных показателей результативности:</t>
  </si>
  <si>
    <t>1- Доля врачебных посещений с профилактической целью за период, от общего числа посещений за период (включая посещения на дому)</t>
  </si>
  <si>
    <t>6 -  Выполнение плана вакцинации взрослых граждан по эпидемиологическим показаниям за период (коронавирусная инфекция COVID-19)</t>
  </si>
  <si>
    <t xml:space="preserve">план посещений </t>
  </si>
  <si>
    <t xml:space="preserve">факт посещений </t>
  </si>
  <si>
    <t>1 группа (выполнено до 40 процентов)</t>
  </si>
  <si>
    <t>2 группа (выполнено от 40 процентов (включительно) до 60  процентов показателей результативности)</t>
  </si>
  <si>
    <t xml:space="preserve">3 группа (выполнено от 60 процентов (включительно) </t>
  </si>
  <si>
    <t>№ п/п</t>
  </si>
  <si>
    <t>Выполнение показателей результативности, %</t>
  </si>
  <si>
    <t>Выполнение объёмов медицинской помощи, %</t>
  </si>
  <si>
    <t>Выплата по результатам оценки</t>
  </si>
  <si>
    <t>3 группа медицинских организаций (взрослое, детское население и оказание акушерско - гинекологической помощи)</t>
  </si>
  <si>
    <t>Приложение № 10</t>
  </si>
  <si>
    <t>2 - Доля взрослых 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</si>
  <si>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3 - Доля взрослых 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</si>
  <si>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4 - Доля взрослых 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</si>
  <si>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5 - Доля взрослых 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</si>
  <si>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7 - Доля взрослых 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</si>
  <si>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8 - Число взрослых  с болезнями системы кровообращения, имеющих высокий риск преждевременной смерти, которым за период оказана медицинская помощь вэкстренной и неотложной форме от общего числа взрослых пациентов с болезнями системы кровообращения, имеющих высокий риск преждевременной смерти, за период</t>
  </si>
  <si>
    <t>9 - Доля взрослых 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</si>
  <si>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10 - Доля взрослых 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</si>
  <si>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11 - Доля взрослых 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</si>
  <si>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12 - Доля взрослых 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</si>
  <si>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13 - Доля взрослых 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</si>
  <si>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14 - Доля взрослых 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взрослых, находящихся под диспансерным наблюдением по поводу сахарного диабета за период</t>
  </si>
  <si>
    <t>15 - Охват вакцинацией детей в рамках Национального календаря прививок</t>
  </si>
  <si>
    <t>16 - 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</si>
  <si>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17 - 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</si>
  <si>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18 - 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</si>
  <si>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19 - 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</si>
  <si>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20 - 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</si>
  <si>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21 - Доля женщин, отказавшихся от искусственного прерывания беременности, от числа женщин, прошедших доабортное консультирование за период</t>
  </si>
  <si>
    <t>22 -Доля беременных женщин, вакцинированных от коронавирусной инфекции COVID-19, за период, от числа женщин, состоящих на учете по беременности и родам на начало периода</t>
  </si>
  <si>
    <t>23 - 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</si>
  <si>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24 -Доля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</si>
  <si>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25 - 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</si>
  <si>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Оценка смертности</t>
  </si>
  <si>
    <t>2</t>
  </si>
  <si>
    <t>3</t>
  </si>
  <si>
    <t>4</t>
  </si>
  <si>
    <t>5</t>
  </si>
  <si>
    <t>где:</t>
  </si>
  <si>
    <r>
      <t xml:space="preserve">Dth 30-69 – смертность прикрепленного населения в возрасте от 30 до 69 лет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 xml:space="preserve"> в медицинских организациях, имеющих прикрепленное население;</t>
    </r>
  </si>
  <si>
    <t>D 30-69 – число умерших в возрасте от 30 до 69 лет среди прикрепленного населения за период;</t>
  </si>
  <si>
    <r>
      <t xml:space="preserve">Nas 30-69 – численность прикрепленного населения в возрасте от 30 до 69 лет </t>
    </r>
    <r>
      <rPr>
        <sz val="10"/>
        <color theme="1"/>
        <rFont val="Times New Roman"/>
        <family val="1"/>
        <charset val="204"/>
      </rPr>
      <t>за период</t>
    </r>
  </si>
  <si>
    <r>
      <t xml:space="preserve">Dth 0-17 – смертность детей в возрасте 0-17 лет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 xml:space="preserve"> в медицинских организациях, имеющих прикрепленное население;</t>
    </r>
  </si>
  <si>
    <r>
      <t xml:space="preserve">D 0-17 – число умерших детей в возрасте 0-17 лет включительно среди прикрепленного населения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>;</t>
    </r>
  </si>
  <si>
    <r>
      <t xml:space="preserve">Nas 0-17 – численность прикрепленного населения детей в возрасте 0-17 лет включительно </t>
    </r>
    <r>
      <rPr>
        <sz val="10"/>
        <color theme="1"/>
        <rFont val="Times New Roman"/>
        <family val="1"/>
        <charset val="204"/>
      </rPr>
      <t>за период</t>
    </r>
    <r>
      <rPr>
        <sz val="10"/>
        <color rgb="FF000000"/>
        <rFont val="Times New Roman"/>
        <family val="1"/>
        <charset val="204"/>
      </rPr>
      <t>.</t>
    </r>
  </si>
  <si>
    <t>Формула расчета</t>
  </si>
  <si>
    <t>0-17</t>
  </si>
  <si>
    <t>30-69</t>
  </si>
  <si>
    <t>Динамика показателя смертности, % (увеличение показателя  - выплата не предусмотрена , уменьшение или без динамики- выплата предусмотрена, )</t>
  </si>
  <si>
    <t>Прирост/ снижение % (гр.4/гр.3*100-100)</t>
  </si>
  <si>
    <t>Прирост/ снижение % (гр.7/ гр.6*100-100)</t>
  </si>
  <si>
    <t>*</t>
  </si>
  <si>
    <t>В случае, когда группа показателей результативности одного из блоков неприменима для конкретной медицинской организации и (или) отчетного периода, суммарный максимальный балл и итоговый коэффициент для соответствующей медицинской организации могут рассчитываться без учета этой группы показателей.</t>
  </si>
  <si>
    <t>**</t>
  </si>
  <si>
    <t>В случае, если значение, указанное в знаменателе соответствующих формул, приведенных в МР, равняется нулю, баллы по показателю не начисляются, а указанный показатель по решению Комиссии Смоленской области может исключаться из числа применяемых показателей при расчете доли достигнутых показателей результативности для медицинской организации за период.</t>
  </si>
  <si>
    <t>Мax количество показателей **</t>
  </si>
  <si>
    <t>% для учета результативности &gt;=90</t>
  </si>
  <si>
    <t>Коэфициент к размеру выплат (выполнение объемов от 90% и выше-1,0,  от 80 - 90% -0,9)</t>
  </si>
  <si>
    <t>15 - ВЗРОСЛЫЕ</t>
  </si>
  <si>
    <t>23 - ДЕТИ</t>
  </si>
  <si>
    <t>не предусмотрена</t>
  </si>
  <si>
    <t xml:space="preserve">Утверждено на заседании Комиссии по разработке Территориальной программы ОМС  </t>
  </si>
  <si>
    <t>ОГБУЗ "Ельнинская ЦРБ"</t>
  </si>
  <si>
    <t>ОГБУЗ "Сычевская ЦРБ"</t>
  </si>
  <si>
    <t>Динамика показателя смертности, % (увеличение показателя  - выплата не предусмотрена , при условии не достижения снижения выплата предусмотрена, с применением коэффициента - 0,8)</t>
  </si>
  <si>
    <t>мо</t>
  </si>
  <si>
    <t>п15_знаменатель</t>
  </si>
  <si>
    <t>п23_числитель</t>
  </si>
  <si>
    <t>п23_знаменатель</t>
  </si>
  <si>
    <t>ФГБУЗ МСЧ № 135 ФМБА РОССИИ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</si>
  <si>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</si>
  <si>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</si>
  <si>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</si>
  <si>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</si>
  <si>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"ЕЛЬНИНСКАЯ ЦРБ"</t>
  </si>
  <si>
    <t>ОГБУЗ "КАРДЫМОВСКАЯ ЦРБ"</t>
  </si>
  <si>
    <t>ОГБУЗ "КРАСНИНСКАЯ ЦРБ"</t>
  </si>
  <si>
    <t>ОГБУЗ "МОНАСТЫРЩИНСКАЯ ЦРБ"</t>
  </si>
  <si>
    <t>ОГБУЗ «ПОЧИНКОВСКАЯ РБ»</t>
  </si>
  <si>
    <t>ОГБУЗ "РОСЛАВЛЬСКАЯ ЦРБ"</t>
  </si>
  <si>
    <t>ОГБУЗ  "РУДНЯНСКАЯ ЦРБ"</t>
  </si>
  <si>
    <t>ОГБУЗ "САФОНОВСКАЯ ЦРБ"</t>
  </si>
  <si>
    <t>ОГБУЗ "СЫЧЕВСКАЯ ЦРБ"</t>
  </si>
  <si>
    <t>ОГБУЗ "Темкинская ЦРБ"</t>
  </si>
  <si>
    <t>ОГБУЗ "Угранская ЦРБ"</t>
  </si>
  <si>
    <t>ОГБУЗ "ХИСЛАВИЧСКАЯ ЦРБ"</t>
  </si>
  <si>
    <t>ОГБУЗ"Холм-Жирковская ЦРБ"</t>
  </si>
  <si>
    <t>ОГБУЗ "ЯРЦЕВСКАЯ ЦРБ"</t>
  </si>
  <si>
    <t>ОГБУЗ "ПОЛИКЛИНИКА № 2"</t>
  </si>
  <si>
    <t>ОГБУЗ "ПОЛИКЛИНИКА № 3"</t>
  </si>
  <si>
    <t>ОГБУЗ  "ПОЛИКЛИНИКА № 4"</t>
  </si>
  <si>
    <t>ОГБУЗ "ПОЛИКЛИНИКА № 6"</t>
  </si>
  <si>
    <t>ОГБУЗ "ПОЛИКЛИНИКА №7"</t>
  </si>
  <si>
    <t>ОГБУЗ "ПОЛИКЛИНИКА №8"</t>
  </si>
  <si>
    <t>ОГБУЗ "КОНСУЛЬТАТИВНО-ДИАГНОСТИЧЕСКАЯ ПОЛИКЛИНИКА № 1"</t>
  </si>
  <si>
    <t>ОГБУЗ "ДЕТСКАЯ КЛИНИЧЕСКАЯ БОЛЬНИЦА"</t>
  </si>
  <si>
    <t>ОГБУЗ "СМОЛЕНСКАЯ ЦРБ"</t>
  </si>
  <si>
    <t>ЧУЗ "КБ "РЖД-МЕДИЦИНА" Г. СМОЛЕНСК"</t>
  </si>
  <si>
    <t>МЧУ "КЛИНИКА МЕДЕКС СМОЛЕНСК"</t>
  </si>
  <si>
    <t>ООО "АЛЬФАМЕД"</t>
  </si>
  <si>
    <t>ОГБУЗ "ВЯЗЕМСКАЯ ЦРБ"</t>
  </si>
  <si>
    <t>15 показ</t>
  </si>
  <si>
    <t>23-24 гг.</t>
  </si>
  <si>
    <t>Выпонение объемов амбулаторно-поликлинической помощи за декабрь 2024 - май  2025 года</t>
  </si>
  <si>
    <t xml:space="preserve">Оценка выполнения показателей результативности деятельности медицинских организаций за период декабрь 2024 года по май 2025 года </t>
  </si>
  <si>
    <t xml:space="preserve">Результат оценки выполнения показателей результативности деятельности медицинских организаций за период декабрь 2024 года по май  2025 года </t>
  </si>
  <si>
    <r>
      <t xml:space="preserve">Фактически достигнутое значение показателя за декабрь 2023-май </t>
    </r>
    <r>
      <rPr>
        <b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>года        (Dth30-69)</t>
    </r>
  </si>
  <si>
    <r>
      <t xml:space="preserve">Фактически достигнутое значение показателя за декабрь 2024-май </t>
    </r>
    <r>
      <rPr>
        <b/>
        <sz val="11"/>
        <rFont val="Times New Roman"/>
        <family val="1"/>
        <charset val="204"/>
      </rPr>
      <t>2025</t>
    </r>
    <r>
      <rPr>
        <sz val="11"/>
        <rFont val="Times New Roman"/>
        <family val="1"/>
        <charset val="204"/>
      </rPr>
      <t xml:space="preserve"> года (Dth30-69)</t>
    </r>
  </si>
  <si>
    <r>
      <t xml:space="preserve">Фактически достигнутое значение показателя за декабрь 2023-май  </t>
    </r>
    <r>
      <rPr>
        <b/>
        <sz val="11"/>
        <rFont val="Times New Roman"/>
        <family val="1"/>
        <charset val="204"/>
      </rPr>
      <t xml:space="preserve">2024 </t>
    </r>
    <r>
      <rPr>
        <sz val="11"/>
        <rFont val="Times New Roman"/>
        <family val="1"/>
        <charset val="204"/>
      </rPr>
      <t>года  (Dth0-17)</t>
    </r>
  </si>
  <si>
    <r>
      <t xml:space="preserve">Фактически достигнутое значение показателя за декабрь 2024-май </t>
    </r>
    <r>
      <rPr>
        <b/>
        <sz val="11"/>
        <rFont val="Times New Roman"/>
        <family val="1"/>
        <charset val="204"/>
      </rPr>
      <t xml:space="preserve">2025 </t>
    </r>
    <r>
      <rPr>
        <sz val="11"/>
        <rFont val="Times New Roman"/>
        <family val="1"/>
        <charset val="204"/>
      </rPr>
      <t>года (Dth0-17)</t>
    </r>
  </si>
  <si>
    <t>МЧУ "Клиника Медекс Смоленск"</t>
  </si>
  <si>
    <t>2,5,7,8,9,11,13,17,19</t>
  </si>
  <si>
    <t>9,11,12,13,15,16,17,18</t>
  </si>
  <si>
    <t>1,2,5,7,8,11,12,13,21,25</t>
  </si>
  <si>
    <t>1,2,8,9,11,12</t>
  </si>
  <si>
    <t>2,5,8,11,12</t>
  </si>
  <si>
    <t>1,6,7,12</t>
  </si>
  <si>
    <t>6,7,12</t>
  </si>
  <si>
    <t>1,2,6,7,11,12</t>
  </si>
  <si>
    <t>1,2,5,7,9,11,12</t>
  </si>
  <si>
    <t>2,11,12</t>
  </si>
  <si>
    <t>15,16,17,18,20</t>
  </si>
  <si>
    <t>1,6,7,8,9,11,15,22,25</t>
  </si>
  <si>
    <t>1,8,9,12,13,25</t>
  </si>
  <si>
    <t>1,8,9</t>
  </si>
  <si>
    <t>1,7,11</t>
  </si>
  <si>
    <t>1,7,8,9,11,13,18,21,25</t>
  </si>
  <si>
    <t>2,8,9,10,11,15,25</t>
  </si>
  <si>
    <t>1,7,12,13,25</t>
  </si>
  <si>
    <t>1,7,8,11,13,18,21,25</t>
  </si>
  <si>
    <t>5,7,8,9,11,12,20,25</t>
  </si>
  <si>
    <t>1,2,4,5,7,8,9,10,11,15,25</t>
  </si>
  <si>
    <t>1,2,4,5,7,8,9,10,11,12,13,15,16,17,18,19</t>
  </si>
  <si>
    <t>1,2,9,11,13,18,19,25</t>
  </si>
  <si>
    <t>1,2,5,7,8,9,11,12,13,25</t>
  </si>
  <si>
    <t>1,2,5,6,8,11,12,15,21,25</t>
  </si>
  <si>
    <t>1,2,6,7,8,9,11,12,25</t>
  </si>
  <si>
    <t>2,12,25</t>
  </si>
  <si>
    <t>1,2,4,9,11,13,15,16,18,19,21,25</t>
  </si>
  <si>
    <t>1,2,5,7,8,9,10,11,15,17,18,19,20,25</t>
  </si>
  <si>
    <t>предусмотрена</t>
  </si>
  <si>
    <t>25.06.2025г.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</si>
</sst>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_-* #,##0\ _₽_-;\-* #,##0\ _₽_-;_-* &quot;-&quot;??\ _₽_-;_-@_-"/>
    <numFmt numFmtId="166" formatCode="#,##0.00000"/>
  </numFmts>
  <fonts count="22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4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7" fillId="0" borderId="0"/>
    <xf numFmtId="43" fontId="8" fillId="0" borderId="0" applyFont="0" applyFill="0" applyBorder="0" applyAlignment="0" applyProtection="0"/>
  </cellStyleXfs>
  <cellXfs count="103">
    <xf numFmtId="0" fontId="0" fillId="0" borderId="0" xfId="0"/>
    <xf numFmtId="0" fontId="0" fillId="2" borderId="0" xfId="0" applyFill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 applyBorder="1" applyAlignment="1"/>
    <xf numFmtId="0" fontId="6" fillId="2" borderId="0" xfId="1" applyFont="1" applyFill="1"/>
    <xf numFmtId="0" fontId="4" fillId="2" borderId="0" xfId="1" applyFill="1"/>
    <xf numFmtId="0" fontId="2" fillId="2" borderId="0" xfId="0" applyFont="1" applyFill="1" applyBorder="1" applyAlignment="1">
      <alignment horizontal="left"/>
    </xf>
    <xf numFmtId="0" fontId="4" fillId="2" borderId="0" xfId="1" applyFill="1" applyAlignment="1">
      <alignment horizontal="left"/>
    </xf>
    <xf numFmtId="164" fontId="6" fillId="2" borderId="2" xfId="1" applyNumberFormat="1" applyFont="1" applyFill="1" applyBorder="1" applyAlignment="1">
      <alignment horizontal="center" wrapText="1"/>
    </xf>
    <xf numFmtId="0" fontId="4" fillId="2" borderId="0" xfId="1" applyFill="1" applyAlignment="1"/>
    <xf numFmtId="0" fontId="3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3" fontId="3" fillId="0" borderId="0" xfId="4" applyFont="1"/>
    <xf numFmtId="0" fontId="0" fillId="0" borderId="0" xfId="0" applyAlignment="1">
      <alignment horizontal="center"/>
    </xf>
    <xf numFmtId="165" fontId="3" fillId="0" borderId="2" xfId="4" applyNumberFormat="1" applyFont="1" applyBorder="1" applyAlignment="1">
      <alignment horizontal="center"/>
    </xf>
    <xf numFmtId="165" fontId="3" fillId="3" borderId="2" xfId="4" applyNumberFormat="1" applyFont="1" applyFill="1" applyBorder="1" applyAlignment="1">
      <alignment horizontal="center"/>
    </xf>
    <xf numFmtId="49" fontId="6" fillId="2" borderId="2" xfId="2" applyNumberFormat="1" applyFont="1" applyFill="1" applyBorder="1" applyAlignment="1" applyProtection="1">
      <alignment horizontal="center" wrapText="1"/>
    </xf>
    <xf numFmtId="0" fontId="6" fillId="2" borderId="2" xfId="1" applyFont="1" applyFill="1" applyBorder="1" applyAlignment="1">
      <alignment horizontal="center"/>
    </xf>
    <xf numFmtId="0" fontId="15" fillId="0" borderId="0" xfId="0" applyFont="1" applyAlignment="1">
      <alignment vertical="center" wrapText="1"/>
    </xf>
    <xf numFmtId="0" fontId="3" fillId="0" borderId="0" xfId="0" applyFont="1" applyAlignment="1"/>
    <xf numFmtId="43" fontId="3" fillId="0" borderId="0" xfId="4" applyFont="1" applyAlignment="1"/>
    <xf numFmtId="0" fontId="0" fillId="0" borderId="0" xfId="0" applyAlignment="1"/>
    <xf numFmtId="0" fontId="2" fillId="2" borderId="0" xfId="0" applyFont="1" applyFill="1" applyBorder="1" applyAlignment="1">
      <alignment horizontal="right"/>
    </xf>
    <xf numFmtId="0" fontId="1" fillId="2" borderId="0" xfId="0" applyFont="1" applyFill="1" applyAlignment="1"/>
    <xf numFmtId="0" fontId="1" fillId="2" borderId="0" xfId="0" applyFont="1" applyFill="1" applyAlignment="1">
      <alignment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wrapText="1"/>
    </xf>
    <xf numFmtId="0" fontId="16" fillId="2" borderId="0" xfId="1" applyFont="1" applyFill="1" applyAlignment="1">
      <alignment wrapText="1"/>
    </xf>
    <xf numFmtId="0" fontId="11" fillId="2" borderId="0" xfId="1" applyFont="1" applyFill="1" applyBorder="1" applyAlignment="1">
      <alignment horizontal="center" wrapText="1"/>
    </xf>
    <xf numFmtId="0" fontId="11" fillId="2" borderId="0" xfId="1" applyFont="1" applyFill="1"/>
    <xf numFmtId="0" fontId="11" fillId="2" borderId="0" xfId="1" applyFont="1" applyFill="1" applyAlignment="1"/>
    <xf numFmtId="3" fontId="11" fillId="2" borderId="0" xfId="1" applyNumberFormat="1" applyFont="1" applyFill="1"/>
    <xf numFmtId="0" fontId="11" fillId="2" borderId="0" xfId="1" applyFont="1" applyFill="1" applyAlignment="1">
      <alignment horizontal="left"/>
    </xf>
    <xf numFmtId="0" fontId="16" fillId="2" borderId="0" xfId="1" applyFont="1" applyFill="1"/>
    <xf numFmtId="43" fontId="3" fillId="2" borderId="2" xfId="4" applyFont="1" applyFill="1" applyBorder="1"/>
    <xf numFmtId="43" fontId="3" fillId="2" borderId="2" xfId="4" applyFont="1" applyFill="1" applyBorder="1" applyAlignment="1"/>
    <xf numFmtId="0" fontId="5" fillId="2" borderId="2" xfId="1" applyFont="1" applyFill="1" applyBorder="1" applyAlignment="1">
      <alignment horizontal="center" vertical="center" wrapText="1"/>
    </xf>
    <xf numFmtId="49" fontId="11" fillId="2" borderId="2" xfId="2" applyNumberFormat="1" applyFont="1" applyFill="1" applyBorder="1" applyAlignment="1" applyProtection="1">
      <alignment horizontal="left" wrapText="1"/>
    </xf>
    <xf numFmtId="4" fontId="20" fillId="2" borderId="2" xfId="1" applyNumberFormat="1" applyFont="1" applyFill="1" applyBorder="1" applyAlignment="1">
      <alignment horizontal="right"/>
    </xf>
    <xf numFmtId="3" fontId="20" fillId="2" borderId="2" xfId="1" applyNumberFormat="1" applyFont="1" applyFill="1" applyBorder="1" applyAlignment="1">
      <alignment horizontal="center"/>
    </xf>
    <xf numFmtId="10" fontId="20" fillId="2" borderId="2" xfId="1" applyNumberFormat="1" applyFont="1" applyFill="1" applyBorder="1" applyAlignment="1">
      <alignment horizontal="center"/>
    </xf>
    <xf numFmtId="164" fontId="20" fillId="2" borderId="2" xfId="1" applyNumberFormat="1" applyFont="1" applyFill="1" applyBorder="1" applyAlignment="1">
      <alignment horizontal="center"/>
    </xf>
    <xf numFmtId="4" fontId="20" fillId="2" borderId="2" xfId="1" applyNumberFormat="1" applyFont="1" applyFill="1" applyBorder="1" applyAlignment="1">
      <alignment horizontal="center"/>
    </xf>
    <xf numFmtId="0" fontId="21" fillId="2" borderId="2" xfId="0" applyFont="1" applyFill="1" applyBorder="1" applyAlignment="1">
      <alignment horizontal="center" vertical="center" wrapText="1"/>
    </xf>
    <xf numFmtId="0" fontId="20" fillId="2" borderId="2" xfId="1" applyFont="1" applyFill="1" applyBorder="1"/>
    <xf numFmtId="49" fontId="20" fillId="2" borderId="2" xfId="2" applyNumberFormat="1" applyFont="1" applyFill="1" applyBorder="1" applyAlignment="1" applyProtection="1">
      <alignment horizontal="left" wrapText="1"/>
    </xf>
    <xf numFmtId="49" fontId="20" fillId="2" borderId="2" xfId="1" applyNumberFormat="1" applyFont="1" applyFill="1" applyBorder="1" applyAlignment="1">
      <alignment horizontal="left" wrapText="1"/>
    </xf>
    <xf numFmtId="0" fontId="20" fillId="2" borderId="2" xfId="1" applyFont="1" applyFill="1" applyBorder="1" applyAlignment="1">
      <alignment vertical="center"/>
    </xf>
    <xf numFmtId="0" fontId="0" fillId="2" borderId="2" xfId="0" applyFill="1" applyBorder="1"/>
    <xf numFmtId="49" fontId="6" fillId="2" borderId="2" xfId="2" applyNumberFormat="1" applyFont="1" applyFill="1" applyBorder="1" applyAlignment="1" applyProtection="1">
      <alignment horizontal="left" wrapText="1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165" fontId="3" fillId="2" borderId="2" xfId="4" applyNumberFormat="1" applyFont="1" applyFill="1" applyBorder="1"/>
    <xf numFmtId="165" fontId="6" fillId="2" borderId="2" xfId="4" applyNumberFormat="1" applyFont="1" applyFill="1" applyBorder="1" applyAlignment="1">
      <alignment horizontal="right"/>
    </xf>
    <xf numFmtId="4" fontId="6" fillId="2" borderId="2" xfId="1" applyNumberFormat="1" applyFont="1" applyFill="1" applyBorder="1" applyAlignment="1">
      <alignment horizontal="right"/>
    </xf>
    <xf numFmtId="165" fontId="3" fillId="0" borderId="2" xfId="4" applyNumberFormat="1" applyFont="1" applyBorder="1" applyAlignment="1">
      <alignment horizontal="center" vertical="center"/>
    </xf>
    <xf numFmtId="0" fontId="20" fillId="2" borderId="2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166" fontId="19" fillId="2" borderId="2" xfId="0" applyNumberFormat="1" applyFont="1" applyFill="1" applyBorder="1"/>
    <xf numFmtId="4" fontId="19" fillId="2" borderId="2" xfId="0" applyNumberFormat="1" applyFont="1" applyFill="1" applyBorder="1"/>
    <xf numFmtId="10" fontId="0" fillId="2" borderId="0" xfId="0" applyNumberFormat="1" applyFill="1"/>
    <xf numFmtId="0" fontId="0" fillId="2" borderId="0" xfId="0" applyFill="1" applyAlignment="1">
      <alignment wrapText="1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/>
    <xf numFmtId="0" fontId="11" fillId="2" borderId="0" xfId="1" applyNumberFormat="1" applyFont="1" applyFill="1" applyAlignment="1">
      <alignment wrapText="1"/>
    </xf>
    <xf numFmtId="0" fontId="20" fillId="2" borderId="2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left" wrapText="1"/>
    </xf>
    <xf numFmtId="0" fontId="11" fillId="2" borderId="0" xfId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/>
    </xf>
    <xf numFmtId="0" fontId="20" fillId="2" borderId="3" xfId="1" applyFont="1" applyFill="1" applyBorder="1" applyAlignment="1">
      <alignment horizontal="center" vertical="center" wrapText="1"/>
    </xf>
    <xf numFmtId="0" fontId="20" fillId="2" borderId="4" xfId="1" applyFont="1" applyFill="1" applyBorder="1" applyAlignment="1">
      <alignment horizontal="center" vertical="center" wrapText="1"/>
    </xf>
    <xf numFmtId="0" fontId="20" fillId="2" borderId="5" xfId="1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0" fillId="2" borderId="6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8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9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/>
    </xf>
    <xf numFmtId="0" fontId="11" fillId="2" borderId="0" xfId="1" applyNumberFormat="1" applyFont="1" applyFill="1" applyAlignment="1">
      <alignment horizontal="left" wrapText="1"/>
    </xf>
    <xf numFmtId="0" fontId="11" fillId="3" borderId="2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9" xfId="1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2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_МЕДИКАМЕНТЫ" xfId="2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1533526</xdr:colOff>
      <xdr:row>33</xdr:row>
      <xdr:rowOff>209551</xdr:rowOff>
    </xdr:from>
    <xdr:to>
      <xdr:col>2</xdr:col>
      <xdr:colOff>1059527</xdr:colOff>
      <xdr:row>36</xdr:row>
      <xdr:rowOff>57150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962151" y="14039850"/>
          <a:ext cx="1935826" cy="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1800225</xdr:colOff>
      <xdr:row>40</xdr:row>
      <xdr:rowOff>104775</xdr:rowOff>
    </xdr:from>
    <xdr:to>
      <xdr:col>2</xdr:col>
      <xdr:colOff>1190625</xdr:colOff>
      <xdr:row>43</xdr:row>
      <xdr:rowOff>89866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28850" y="14039850"/>
          <a:ext cx="1800225" cy="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65"/>
  <sheetViews>
    <sheetView tabSelected="1" zoomScale="72" zoomScaleNormal="72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G17" sqref="G17"/>
    </sheetView>
  </sheetViews>
  <sheetFormatPr defaultColWidth="8.85546875" defaultRowHeight="12.75"/>
  <cols>
    <col min="1" max="1" width="13.28515625" style="8" customWidth="1"/>
    <col min="2" max="2" width="7.28515625" style="8" customWidth="1"/>
    <col min="3" max="3" width="30.5703125" style="12" customWidth="1"/>
    <col min="4" max="5" width="14.140625" style="8" customWidth="1"/>
    <col min="6" max="6" width="15" style="8" customWidth="1"/>
    <col min="7" max="7" width="10.28515625" style="8" customWidth="1"/>
    <col min="8" max="9" width="10" style="8" customWidth="1"/>
    <col min="10" max="10" width="12.140625" style="8" customWidth="1"/>
    <col min="11" max="11" width="9.7109375" style="8" customWidth="1"/>
    <col min="12" max="12" width="8.28515625" style="8" customWidth="1"/>
    <col min="13" max="13" width="12.140625" style="8" customWidth="1"/>
    <col min="14" max="14" width="9.7109375" style="8" customWidth="1"/>
    <col min="15" max="15" width="10.7109375" style="8" customWidth="1"/>
    <col min="16" max="16" width="9.7109375" style="8" customWidth="1"/>
    <col min="17" max="17" width="8.140625" style="8" customWidth="1"/>
    <col min="18" max="18" width="9" style="8" customWidth="1"/>
    <col min="19" max="19" width="9.5703125" style="8" customWidth="1"/>
    <col min="20" max="20" width="10.140625" style="8" customWidth="1"/>
    <col min="21" max="21" width="9.42578125" style="8" customWidth="1"/>
    <col min="22" max="22" width="7.7109375" style="8" customWidth="1"/>
    <col min="23" max="23" width="9.140625" style="8" customWidth="1"/>
    <col min="24" max="24" width="27.5703125" style="10" customWidth="1"/>
    <col min="25" max="27" width="8.85546875" style="8" customWidth="1"/>
    <col min="28" max="16384" width="8.85546875" style="8"/>
  </cols>
  <sheetData>
    <row r="1" spans="1:39" s="1" customFormat="1" ht="19.5" customHeight="1">
      <c r="B1" s="2"/>
      <c r="C1" s="2"/>
      <c r="D1" s="2"/>
      <c r="E1" s="2"/>
      <c r="F1" s="4"/>
      <c r="G1" s="4"/>
      <c r="H1" s="4"/>
      <c r="I1" s="4"/>
      <c r="J1" s="4"/>
      <c r="K1" s="4"/>
      <c r="L1" s="4"/>
      <c r="Q1" s="4"/>
      <c r="R1" s="4"/>
      <c r="S1" s="4"/>
      <c r="T1" s="4"/>
      <c r="U1" s="73" t="s">
        <v>52</v>
      </c>
      <c r="V1" s="73"/>
      <c r="W1" s="73"/>
      <c r="X1" s="73"/>
      <c r="Y1" s="3"/>
      <c r="Z1" s="3"/>
    </row>
    <row r="2" spans="1:39" s="1" customFormat="1" ht="15" customHeight="1">
      <c r="A2" s="74" t="s">
        <v>104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</row>
    <row r="3" spans="1:39" s="1" customFormat="1" ht="23.45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61" t="s">
        <v>184</v>
      </c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</row>
    <row r="4" spans="1:39" s="1" customFormat="1" ht="23.45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</row>
    <row r="5" spans="1:39" s="1" customFormat="1" ht="18" customHeight="1">
      <c r="A5" s="76" t="s">
        <v>147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5"/>
    </row>
    <row r="6" spans="1:39" s="1" customFormat="1" ht="15">
      <c r="A6" s="5"/>
      <c r="B6" s="6"/>
      <c r="C6" s="6"/>
      <c r="D6" s="6"/>
      <c r="E6" s="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9"/>
      <c r="Y6" s="5"/>
    </row>
    <row r="7" spans="1:39" ht="45" customHeight="1">
      <c r="A7" s="85" t="s">
        <v>0</v>
      </c>
      <c r="B7" s="70"/>
      <c r="C7" s="87" t="s">
        <v>1</v>
      </c>
      <c r="D7" s="77" t="s">
        <v>146</v>
      </c>
      <c r="E7" s="78"/>
      <c r="F7" s="79"/>
      <c r="G7" s="80" t="s">
        <v>91</v>
      </c>
      <c r="H7" s="81"/>
      <c r="I7" s="77" t="s">
        <v>2</v>
      </c>
      <c r="J7" s="78"/>
      <c r="K7" s="78"/>
      <c r="L7" s="78"/>
      <c r="M7" s="79"/>
      <c r="N7" s="77" t="s">
        <v>3</v>
      </c>
      <c r="O7" s="78"/>
      <c r="P7" s="78"/>
      <c r="Q7" s="78"/>
      <c r="R7" s="79"/>
      <c r="S7" s="82" t="s">
        <v>4</v>
      </c>
      <c r="T7" s="83"/>
      <c r="U7" s="83"/>
      <c r="V7" s="83"/>
      <c r="W7" s="84"/>
      <c r="X7" s="85" t="s">
        <v>5</v>
      </c>
      <c r="Y7" s="7"/>
    </row>
    <row r="8" spans="1:39" ht="105.75" customHeight="1">
      <c r="A8" s="86"/>
      <c r="B8" s="70"/>
      <c r="C8" s="87"/>
      <c r="D8" s="60" t="s">
        <v>42</v>
      </c>
      <c r="E8" s="60" t="s">
        <v>43</v>
      </c>
      <c r="F8" s="60" t="s">
        <v>99</v>
      </c>
      <c r="G8" s="47" t="s">
        <v>89</v>
      </c>
      <c r="H8" s="47" t="s">
        <v>90</v>
      </c>
      <c r="I8" s="60" t="s">
        <v>6</v>
      </c>
      <c r="J8" s="60" t="s">
        <v>7</v>
      </c>
      <c r="K8" s="60" t="s">
        <v>8</v>
      </c>
      <c r="L8" s="60" t="s">
        <v>9</v>
      </c>
      <c r="M8" s="60" t="s">
        <v>10</v>
      </c>
      <c r="N8" s="60" t="s">
        <v>6</v>
      </c>
      <c r="O8" s="60" t="s">
        <v>7</v>
      </c>
      <c r="P8" s="60" t="s">
        <v>8</v>
      </c>
      <c r="Q8" s="60" t="s">
        <v>9</v>
      </c>
      <c r="R8" s="60" t="s">
        <v>10</v>
      </c>
      <c r="S8" s="60" t="s">
        <v>98</v>
      </c>
      <c r="T8" s="60" t="s">
        <v>7</v>
      </c>
      <c r="U8" s="60" t="s">
        <v>8</v>
      </c>
      <c r="V8" s="60" t="s">
        <v>9</v>
      </c>
      <c r="W8" s="60" t="s">
        <v>10</v>
      </c>
      <c r="X8" s="86"/>
      <c r="Y8" s="7"/>
    </row>
    <row r="9" spans="1:39" ht="48" customHeight="1">
      <c r="A9" s="70" t="s">
        <v>2</v>
      </c>
      <c r="B9" s="48">
        <v>1</v>
      </c>
      <c r="C9" s="49" t="s">
        <v>11</v>
      </c>
      <c r="D9" s="57">
        <v>99204</v>
      </c>
      <c r="E9" s="57">
        <v>94610</v>
      </c>
      <c r="F9" s="58">
        <v>95.369138341195921</v>
      </c>
      <c r="G9" s="42"/>
      <c r="H9" s="42">
        <v>22.94</v>
      </c>
      <c r="I9" s="43">
        <v>14</v>
      </c>
      <c r="J9" s="43">
        <v>3</v>
      </c>
      <c r="K9" s="44">
        <f>J9/I9</f>
        <v>0.21428571428571427</v>
      </c>
      <c r="L9" s="43">
        <v>19</v>
      </c>
      <c r="M9" s="45">
        <v>5</v>
      </c>
      <c r="N9" s="43" t="s">
        <v>12</v>
      </c>
      <c r="O9" s="43" t="s">
        <v>12</v>
      </c>
      <c r="P9" s="43" t="s">
        <v>12</v>
      </c>
      <c r="Q9" s="43" t="s">
        <v>12</v>
      </c>
      <c r="R9" s="43" t="s">
        <v>12</v>
      </c>
      <c r="S9" s="43" t="s">
        <v>12</v>
      </c>
      <c r="T9" s="45" t="s">
        <v>12</v>
      </c>
      <c r="U9" s="43" t="s">
        <v>12</v>
      </c>
      <c r="V9" s="43" t="s">
        <v>12</v>
      </c>
      <c r="W9" s="45" t="s">
        <v>12</v>
      </c>
      <c r="X9" s="50" t="s">
        <v>163</v>
      </c>
      <c r="Y9" s="7"/>
    </row>
    <row r="10" spans="1:39" ht="15.75">
      <c r="A10" s="70"/>
      <c r="B10" s="48">
        <v>2</v>
      </c>
      <c r="C10" s="49" t="s">
        <v>13</v>
      </c>
      <c r="D10" s="57">
        <v>137815</v>
      </c>
      <c r="E10" s="57">
        <v>120319</v>
      </c>
      <c r="F10" s="58">
        <v>87.304720095780581</v>
      </c>
      <c r="G10" s="42"/>
      <c r="H10" s="42">
        <v>19.09</v>
      </c>
      <c r="I10" s="43">
        <v>14</v>
      </c>
      <c r="J10" s="43">
        <v>6</v>
      </c>
      <c r="K10" s="44">
        <f>J10/I10</f>
        <v>0.42857142857142855</v>
      </c>
      <c r="L10" s="43">
        <v>19</v>
      </c>
      <c r="M10" s="45">
        <v>6</v>
      </c>
      <c r="N10" s="43" t="s">
        <v>12</v>
      </c>
      <c r="O10" s="43" t="s">
        <v>12</v>
      </c>
      <c r="P10" s="43" t="s">
        <v>12</v>
      </c>
      <c r="Q10" s="43" t="s">
        <v>12</v>
      </c>
      <c r="R10" s="43" t="s">
        <v>12</v>
      </c>
      <c r="S10" s="43" t="s">
        <v>12</v>
      </c>
      <c r="T10" s="45" t="s">
        <v>12</v>
      </c>
      <c r="U10" s="43" t="s">
        <v>12</v>
      </c>
      <c r="V10" s="43" t="s">
        <v>12</v>
      </c>
      <c r="W10" s="45" t="s">
        <v>12</v>
      </c>
      <c r="X10" s="50" t="s">
        <v>157</v>
      </c>
      <c r="Y10" s="7"/>
    </row>
    <row r="11" spans="1:39" ht="15.75">
      <c r="A11" s="70"/>
      <c r="B11" s="48">
        <v>3</v>
      </c>
      <c r="C11" s="49" t="s">
        <v>14</v>
      </c>
      <c r="D11" s="57">
        <v>103454</v>
      </c>
      <c r="E11" s="57">
        <v>95905</v>
      </c>
      <c r="F11" s="58">
        <v>92.703037098613876</v>
      </c>
      <c r="G11" s="42"/>
      <c r="H11" s="42">
        <v>13.46</v>
      </c>
      <c r="I11" s="43">
        <v>14</v>
      </c>
      <c r="J11" s="43">
        <v>5</v>
      </c>
      <c r="K11" s="44">
        <f t="shared" ref="K11:K16" si="0">J11/I11</f>
        <v>0.35714285714285715</v>
      </c>
      <c r="L11" s="43">
        <v>19</v>
      </c>
      <c r="M11" s="45">
        <v>5.5</v>
      </c>
      <c r="N11" s="43" t="s">
        <v>12</v>
      </c>
      <c r="O11" s="43" t="s">
        <v>12</v>
      </c>
      <c r="P11" s="43" t="s">
        <v>12</v>
      </c>
      <c r="Q11" s="43" t="s">
        <v>12</v>
      </c>
      <c r="R11" s="43" t="s">
        <v>12</v>
      </c>
      <c r="S11" s="43" t="s">
        <v>12</v>
      </c>
      <c r="T11" s="45" t="s">
        <v>12</v>
      </c>
      <c r="U11" s="43" t="s">
        <v>12</v>
      </c>
      <c r="V11" s="43" t="s">
        <v>12</v>
      </c>
      <c r="W11" s="45" t="s">
        <v>12</v>
      </c>
      <c r="X11" s="50" t="s">
        <v>158</v>
      </c>
      <c r="Y11" s="7"/>
    </row>
    <row r="12" spans="1:39" ht="15.75">
      <c r="A12" s="70"/>
      <c r="B12" s="48">
        <v>4</v>
      </c>
      <c r="C12" s="49" t="s">
        <v>15</v>
      </c>
      <c r="D12" s="57">
        <v>134528</v>
      </c>
      <c r="E12" s="57">
        <v>97411</v>
      </c>
      <c r="F12" s="58">
        <v>72.409461227402474</v>
      </c>
      <c r="G12" s="42"/>
      <c r="H12" s="42">
        <v>16.850000000000001</v>
      </c>
      <c r="I12" s="43">
        <v>14</v>
      </c>
      <c r="J12" s="43">
        <v>4</v>
      </c>
      <c r="K12" s="44">
        <f t="shared" si="0"/>
        <v>0.2857142857142857</v>
      </c>
      <c r="L12" s="43">
        <v>19</v>
      </c>
      <c r="M12" s="45">
        <v>4</v>
      </c>
      <c r="N12" s="43" t="s">
        <v>12</v>
      </c>
      <c r="O12" s="43" t="s">
        <v>12</v>
      </c>
      <c r="P12" s="43" t="s">
        <v>12</v>
      </c>
      <c r="Q12" s="43" t="s">
        <v>12</v>
      </c>
      <c r="R12" s="43" t="s">
        <v>12</v>
      </c>
      <c r="S12" s="43" t="s">
        <v>12</v>
      </c>
      <c r="T12" s="45" t="s">
        <v>12</v>
      </c>
      <c r="U12" s="43" t="s">
        <v>12</v>
      </c>
      <c r="V12" s="43" t="s">
        <v>12</v>
      </c>
      <c r="W12" s="45" t="s">
        <v>12</v>
      </c>
      <c r="X12" s="50" t="s">
        <v>159</v>
      </c>
      <c r="Y12" s="7"/>
    </row>
    <row r="13" spans="1:39" ht="15.75">
      <c r="A13" s="70"/>
      <c r="B13" s="48">
        <v>5</v>
      </c>
      <c r="C13" s="49" t="s">
        <v>16</v>
      </c>
      <c r="D13" s="57">
        <v>90073</v>
      </c>
      <c r="E13" s="57">
        <v>86232</v>
      </c>
      <c r="F13" s="58">
        <v>95.735681058696827</v>
      </c>
      <c r="G13" s="42"/>
      <c r="H13" s="42">
        <v>-5.6</v>
      </c>
      <c r="I13" s="43">
        <v>14</v>
      </c>
      <c r="J13" s="43">
        <v>6</v>
      </c>
      <c r="K13" s="44">
        <f t="shared" si="0"/>
        <v>0.42857142857142855</v>
      </c>
      <c r="L13" s="43">
        <v>19</v>
      </c>
      <c r="M13" s="45">
        <v>8</v>
      </c>
      <c r="N13" s="43" t="s">
        <v>12</v>
      </c>
      <c r="O13" s="43" t="s">
        <v>12</v>
      </c>
      <c r="P13" s="43" t="s">
        <v>12</v>
      </c>
      <c r="Q13" s="43" t="s">
        <v>12</v>
      </c>
      <c r="R13" s="43" t="s">
        <v>12</v>
      </c>
      <c r="S13" s="43" t="s">
        <v>12</v>
      </c>
      <c r="T13" s="45" t="s">
        <v>12</v>
      </c>
      <c r="U13" s="43" t="s">
        <v>12</v>
      </c>
      <c r="V13" s="43" t="s">
        <v>12</v>
      </c>
      <c r="W13" s="45" t="s">
        <v>12</v>
      </c>
      <c r="X13" s="50" t="s">
        <v>161</v>
      </c>
      <c r="Y13" s="7"/>
    </row>
    <row r="14" spans="1:39" ht="15.75">
      <c r="A14" s="70"/>
      <c r="B14" s="48">
        <v>6</v>
      </c>
      <c r="C14" s="49" t="s">
        <v>17</v>
      </c>
      <c r="D14" s="57">
        <v>104815</v>
      </c>
      <c r="E14" s="57">
        <v>100616</v>
      </c>
      <c r="F14" s="58">
        <v>95.99389400372084</v>
      </c>
      <c r="G14" s="42"/>
      <c r="H14" s="42">
        <v>10.67</v>
      </c>
      <c r="I14" s="43">
        <v>14</v>
      </c>
      <c r="J14" s="43">
        <v>3</v>
      </c>
      <c r="K14" s="44">
        <f t="shared" si="0"/>
        <v>0.21428571428571427</v>
      </c>
      <c r="L14" s="43">
        <v>19</v>
      </c>
      <c r="M14" s="45">
        <v>4</v>
      </c>
      <c r="N14" s="43" t="s">
        <v>12</v>
      </c>
      <c r="O14" s="43" t="s">
        <v>12</v>
      </c>
      <c r="P14" s="43" t="s">
        <v>12</v>
      </c>
      <c r="Q14" s="43" t="s">
        <v>12</v>
      </c>
      <c r="R14" s="43" t="s">
        <v>12</v>
      </c>
      <c r="S14" s="43" t="s">
        <v>12</v>
      </c>
      <c r="T14" s="45" t="s">
        <v>12</v>
      </c>
      <c r="U14" s="43" t="s">
        <v>12</v>
      </c>
      <c r="V14" s="43" t="s">
        <v>12</v>
      </c>
      <c r="W14" s="45" t="s">
        <v>12</v>
      </c>
      <c r="X14" s="50" t="s">
        <v>160</v>
      </c>
      <c r="Y14" s="7"/>
    </row>
    <row r="15" spans="1:39" ht="15" customHeight="1">
      <c r="A15" s="70"/>
      <c r="B15" s="48">
        <v>7</v>
      </c>
      <c r="C15" s="49" t="s">
        <v>18</v>
      </c>
      <c r="D15" s="57">
        <v>72426</v>
      </c>
      <c r="E15" s="57">
        <v>54185</v>
      </c>
      <c r="F15" s="58">
        <v>74.814293209620857</v>
      </c>
      <c r="G15" s="42"/>
      <c r="H15" s="42">
        <v>13.99</v>
      </c>
      <c r="I15" s="43">
        <v>14</v>
      </c>
      <c r="J15" s="43">
        <v>7</v>
      </c>
      <c r="K15" s="44">
        <f t="shared" si="0"/>
        <v>0.5</v>
      </c>
      <c r="L15" s="43">
        <v>19</v>
      </c>
      <c r="M15" s="45">
        <v>7</v>
      </c>
      <c r="N15" s="43" t="s">
        <v>12</v>
      </c>
      <c r="O15" s="43" t="s">
        <v>12</v>
      </c>
      <c r="P15" s="43" t="s">
        <v>12</v>
      </c>
      <c r="Q15" s="43" t="s">
        <v>12</v>
      </c>
      <c r="R15" s="43" t="s">
        <v>12</v>
      </c>
      <c r="S15" s="43" t="s">
        <v>12</v>
      </c>
      <c r="T15" s="45" t="s">
        <v>12</v>
      </c>
      <c r="U15" s="43" t="s">
        <v>12</v>
      </c>
      <c r="V15" s="43" t="s">
        <v>12</v>
      </c>
      <c r="W15" s="45" t="s">
        <v>12</v>
      </c>
      <c r="X15" s="50" t="s">
        <v>162</v>
      </c>
      <c r="Y15" s="7"/>
    </row>
    <row r="16" spans="1:39" ht="15.75">
      <c r="A16" s="70"/>
      <c r="B16" s="48">
        <v>8</v>
      </c>
      <c r="C16" s="49" t="s">
        <v>19</v>
      </c>
      <c r="D16" s="57">
        <v>15496</v>
      </c>
      <c r="E16" s="57">
        <v>13210</v>
      </c>
      <c r="F16" s="58">
        <v>85.247805885389781</v>
      </c>
      <c r="G16" s="42"/>
      <c r="H16" s="42">
        <v>-7.59</v>
      </c>
      <c r="I16" s="43">
        <v>14</v>
      </c>
      <c r="J16" s="43">
        <v>3</v>
      </c>
      <c r="K16" s="44">
        <f t="shared" si="0"/>
        <v>0.21428571428571427</v>
      </c>
      <c r="L16" s="43">
        <v>19</v>
      </c>
      <c r="M16" s="45">
        <v>4</v>
      </c>
      <c r="N16" s="43" t="s">
        <v>12</v>
      </c>
      <c r="O16" s="43" t="s">
        <v>12</v>
      </c>
      <c r="P16" s="43" t="s">
        <v>12</v>
      </c>
      <c r="Q16" s="43" t="s">
        <v>12</v>
      </c>
      <c r="R16" s="43" t="s">
        <v>12</v>
      </c>
      <c r="S16" s="43" t="s">
        <v>12</v>
      </c>
      <c r="T16" s="45" t="s">
        <v>12</v>
      </c>
      <c r="U16" s="43" t="s">
        <v>12</v>
      </c>
      <c r="V16" s="43" t="s">
        <v>12</v>
      </c>
      <c r="W16" s="45" t="s">
        <v>12</v>
      </c>
      <c r="X16" s="50" t="s">
        <v>168</v>
      </c>
      <c r="Y16" s="7"/>
    </row>
    <row r="17" spans="1:25" ht="94.5">
      <c r="A17" s="60" t="s">
        <v>3</v>
      </c>
      <c r="B17" s="51">
        <v>1</v>
      </c>
      <c r="C17" s="49" t="s">
        <v>20</v>
      </c>
      <c r="D17" s="57">
        <v>338226</v>
      </c>
      <c r="E17" s="57">
        <v>346627</v>
      </c>
      <c r="F17" s="58">
        <v>102.48384216470643</v>
      </c>
      <c r="G17" s="42">
        <v>-99.4</v>
      </c>
      <c r="H17" s="42"/>
      <c r="I17" s="43" t="s">
        <v>12</v>
      </c>
      <c r="J17" s="43" t="s">
        <v>12</v>
      </c>
      <c r="K17" s="43" t="s">
        <v>12</v>
      </c>
      <c r="L17" s="43" t="s">
        <v>12</v>
      </c>
      <c r="M17" s="43" t="s">
        <v>12</v>
      </c>
      <c r="N17" s="43">
        <v>6</v>
      </c>
      <c r="O17" s="43">
        <v>5</v>
      </c>
      <c r="P17" s="45">
        <f>O17/N17*100</f>
        <v>83.333333333333343</v>
      </c>
      <c r="Q17" s="43">
        <v>7</v>
      </c>
      <c r="R17" s="45">
        <v>3.5</v>
      </c>
      <c r="S17" s="46"/>
      <c r="T17" s="43"/>
      <c r="U17" s="46"/>
      <c r="V17" s="46"/>
      <c r="W17" s="43"/>
      <c r="X17" s="50" t="s">
        <v>164</v>
      </c>
      <c r="Y17" s="7"/>
    </row>
    <row r="18" spans="1:25" ht="15" customHeight="1">
      <c r="A18" s="70" t="s">
        <v>51</v>
      </c>
      <c r="B18" s="48">
        <v>1</v>
      </c>
      <c r="C18" s="49" t="s">
        <v>21</v>
      </c>
      <c r="D18" s="57">
        <v>29244</v>
      </c>
      <c r="E18" s="57">
        <v>28798</v>
      </c>
      <c r="F18" s="58">
        <v>98.474900834359175</v>
      </c>
      <c r="G18" s="42"/>
      <c r="H18" s="42">
        <v>-32.26</v>
      </c>
      <c r="I18" s="43" t="s">
        <v>12</v>
      </c>
      <c r="J18" s="43" t="s">
        <v>12</v>
      </c>
      <c r="K18" s="43" t="s">
        <v>12</v>
      </c>
      <c r="L18" s="43" t="s">
        <v>12</v>
      </c>
      <c r="M18" s="43" t="s">
        <v>12</v>
      </c>
      <c r="N18" s="43" t="s">
        <v>12</v>
      </c>
      <c r="O18" s="43" t="s">
        <v>12</v>
      </c>
      <c r="P18" s="43" t="s">
        <v>12</v>
      </c>
      <c r="Q18" s="43" t="s">
        <v>12</v>
      </c>
      <c r="R18" s="43" t="s">
        <v>12</v>
      </c>
      <c r="S18" s="43">
        <v>25</v>
      </c>
      <c r="T18" s="43">
        <v>5</v>
      </c>
      <c r="U18" s="46">
        <f t="shared" ref="U18:U37" si="1">T18/S18*100</f>
        <v>20</v>
      </c>
      <c r="V18" s="43">
        <v>32</v>
      </c>
      <c r="W18" s="45">
        <v>6</v>
      </c>
      <c r="X18" s="50" t="s">
        <v>171</v>
      </c>
      <c r="Y18" s="7"/>
    </row>
    <row r="19" spans="1:25" ht="15.75">
      <c r="A19" s="70"/>
      <c r="B19" s="48">
        <v>2</v>
      </c>
      <c r="C19" s="49" t="s">
        <v>22</v>
      </c>
      <c r="D19" s="57">
        <v>176005</v>
      </c>
      <c r="E19" s="57">
        <v>154357</v>
      </c>
      <c r="F19" s="58">
        <v>87.700349421891417</v>
      </c>
      <c r="G19" s="42">
        <v>-97.39</v>
      </c>
      <c r="H19" s="42">
        <v>-9.2899999999999991</v>
      </c>
      <c r="I19" s="43" t="s">
        <v>12</v>
      </c>
      <c r="J19" s="43" t="s">
        <v>12</v>
      </c>
      <c r="K19" s="43" t="s">
        <v>12</v>
      </c>
      <c r="L19" s="43" t="s">
        <v>12</v>
      </c>
      <c r="M19" s="43" t="s">
        <v>12</v>
      </c>
      <c r="N19" s="43" t="s">
        <v>12</v>
      </c>
      <c r="O19" s="43" t="s">
        <v>12</v>
      </c>
      <c r="P19" s="43" t="s">
        <v>12</v>
      </c>
      <c r="Q19" s="43" t="s">
        <v>12</v>
      </c>
      <c r="R19" s="43" t="s">
        <v>12</v>
      </c>
      <c r="S19" s="43">
        <v>25</v>
      </c>
      <c r="T19" s="43">
        <v>9</v>
      </c>
      <c r="U19" s="46">
        <f t="shared" si="1"/>
        <v>36</v>
      </c>
      <c r="V19" s="43">
        <v>32</v>
      </c>
      <c r="W19" s="45">
        <v>10.5</v>
      </c>
      <c r="X19" s="50" t="s">
        <v>169</v>
      </c>
      <c r="Y19" s="7"/>
    </row>
    <row r="20" spans="1:25" ht="15.75">
      <c r="A20" s="70"/>
      <c r="B20" s="48">
        <v>3</v>
      </c>
      <c r="C20" s="49" t="s">
        <v>25</v>
      </c>
      <c r="D20" s="57">
        <v>100928</v>
      </c>
      <c r="E20" s="57">
        <v>84690</v>
      </c>
      <c r="F20" s="58">
        <v>83.911303107165509</v>
      </c>
      <c r="G20" s="42">
        <v>-98.95</v>
      </c>
      <c r="H20" s="42">
        <v>8.11</v>
      </c>
      <c r="I20" s="43" t="s">
        <v>12</v>
      </c>
      <c r="J20" s="43" t="s">
        <v>12</v>
      </c>
      <c r="K20" s="43" t="s">
        <v>12</v>
      </c>
      <c r="L20" s="43" t="s">
        <v>12</v>
      </c>
      <c r="M20" s="43" t="s">
        <v>12</v>
      </c>
      <c r="N20" s="43" t="s">
        <v>12</v>
      </c>
      <c r="O20" s="43" t="s">
        <v>12</v>
      </c>
      <c r="P20" s="43" t="s">
        <v>12</v>
      </c>
      <c r="Q20" s="43" t="s">
        <v>12</v>
      </c>
      <c r="R20" s="43" t="s">
        <v>12</v>
      </c>
      <c r="S20" s="43">
        <v>25</v>
      </c>
      <c r="T20" s="43">
        <v>8</v>
      </c>
      <c r="U20" s="46">
        <f>T20/S20*100</f>
        <v>32</v>
      </c>
      <c r="V20" s="43">
        <v>32</v>
      </c>
      <c r="W20" s="45">
        <v>11.5</v>
      </c>
      <c r="X20" s="50" t="s">
        <v>172</v>
      </c>
      <c r="Y20" s="7"/>
    </row>
    <row r="21" spans="1:25" ht="18.75" customHeight="1">
      <c r="A21" s="70"/>
      <c r="B21" s="48">
        <v>4</v>
      </c>
      <c r="C21" s="49" t="s">
        <v>23</v>
      </c>
      <c r="D21" s="57">
        <v>40612</v>
      </c>
      <c r="E21" s="57">
        <v>46738</v>
      </c>
      <c r="F21" s="58">
        <v>115.08421156308479</v>
      </c>
      <c r="G21" s="42"/>
      <c r="H21" s="42">
        <v>-5.69</v>
      </c>
      <c r="I21" s="43" t="s">
        <v>12</v>
      </c>
      <c r="J21" s="43" t="s">
        <v>12</v>
      </c>
      <c r="K21" s="43" t="s">
        <v>12</v>
      </c>
      <c r="L21" s="43" t="s">
        <v>12</v>
      </c>
      <c r="M21" s="43" t="s">
        <v>12</v>
      </c>
      <c r="N21" s="43" t="s">
        <v>12</v>
      </c>
      <c r="O21" s="43" t="s">
        <v>12</v>
      </c>
      <c r="P21" s="43" t="s">
        <v>12</v>
      </c>
      <c r="Q21" s="43" t="s">
        <v>12</v>
      </c>
      <c r="R21" s="43" t="s">
        <v>12</v>
      </c>
      <c r="S21" s="43">
        <f>25</f>
        <v>25</v>
      </c>
      <c r="T21" s="43">
        <v>8</v>
      </c>
      <c r="U21" s="46">
        <f t="shared" si="1"/>
        <v>32</v>
      </c>
      <c r="V21" s="43">
        <v>32</v>
      </c>
      <c r="W21" s="45">
        <v>8.5</v>
      </c>
      <c r="X21" s="50" t="s">
        <v>173</v>
      </c>
      <c r="Y21" s="7"/>
    </row>
    <row r="22" spans="1:25" ht="30" customHeight="1">
      <c r="A22" s="70"/>
      <c r="B22" s="48">
        <v>5</v>
      </c>
      <c r="C22" s="49" t="s">
        <v>24</v>
      </c>
      <c r="D22" s="57">
        <v>70793</v>
      </c>
      <c r="E22" s="57">
        <v>70546</v>
      </c>
      <c r="F22" s="58">
        <v>99.65109544728999</v>
      </c>
      <c r="G22" s="42"/>
      <c r="H22" s="42">
        <v>-17.260000000000002</v>
      </c>
      <c r="I22" s="43" t="s">
        <v>12</v>
      </c>
      <c r="J22" s="43" t="s">
        <v>12</v>
      </c>
      <c r="K22" s="43" t="s">
        <v>12</v>
      </c>
      <c r="L22" s="43" t="s">
        <v>12</v>
      </c>
      <c r="M22" s="43" t="s">
        <v>12</v>
      </c>
      <c r="N22" s="43" t="s">
        <v>12</v>
      </c>
      <c r="O22" s="43" t="s">
        <v>12</v>
      </c>
      <c r="P22" s="43" t="s">
        <v>12</v>
      </c>
      <c r="Q22" s="43" t="s">
        <v>12</v>
      </c>
      <c r="R22" s="43" t="s">
        <v>12</v>
      </c>
      <c r="S22" s="43">
        <f>25</f>
        <v>25</v>
      </c>
      <c r="T22" s="43">
        <v>14</v>
      </c>
      <c r="U22" s="46">
        <f t="shared" si="1"/>
        <v>56.000000000000007</v>
      </c>
      <c r="V22" s="43">
        <v>32</v>
      </c>
      <c r="W22" s="45">
        <v>12</v>
      </c>
      <c r="X22" s="50" t="s">
        <v>182</v>
      </c>
      <c r="Y22" s="7"/>
    </row>
    <row r="23" spans="1:25" ht="15.75">
      <c r="A23" s="70"/>
      <c r="B23" s="48">
        <v>6</v>
      </c>
      <c r="C23" s="49" t="s">
        <v>105</v>
      </c>
      <c r="D23" s="57">
        <v>46982</v>
      </c>
      <c r="E23" s="57">
        <v>50069</v>
      </c>
      <c r="F23" s="58">
        <v>106.57060150696012</v>
      </c>
      <c r="G23" s="42"/>
      <c r="H23" s="42">
        <v>-15.46</v>
      </c>
      <c r="I23" s="43" t="s">
        <v>12</v>
      </c>
      <c r="J23" s="43" t="s">
        <v>12</v>
      </c>
      <c r="K23" s="43" t="s">
        <v>12</v>
      </c>
      <c r="L23" s="43" t="s">
        <v>12</v>
      </c>
      <c r="M23" s="43" t="s">
        <v>12</v>
      </c>
      <c r="N23" s="43" t="s">
        <v>12</v>
      </c>
      <c r="O23" s="43" t="s">
        <v>12</v>
      </c>
      <c r="P23" s="43" t="s">
        <v>12</v>
      </c>
      <c r="Q23" s="43" t="s">
        <v>12</v>
      </c>
      <c r="R23" s="43" t="s">
        <v>12</v>
      </c>
      <c r="S23" s="43">
        <v>25</v>
      </c>
      <c r="T23" s="43">
        <v>11</v>
      </c>
      <c r="U23" s="46">
        <f t="shared" si="1"/>
        <v>44</v>
      </c>
      <c r="V23" s="43">
        <v>32</v>
      </c>
      <c r="W23" s="45">
        <v>13.5</v>
      </c>
      <c r="X23" s="50" t="s">
        <v>174</v>
      </c>
      <c r="Y23" s="7"/>
    </row>
    <row r="24" spans="1:25" ht="31.5">
      <c r="A24" s="70"/>
      <c r="B24" s="48">
        <v>7</v>
      </c>
      <c r="C24" s="49" t="s">
        <v>26</v>
      </c>
      <c r="D24" s="57">
        <v>37115</v>
      </c>
      <c r="E24" s="57">
        <v>34084</v>
      </c>
      <c r="F24" s="58">
        <v>91.833490502492253</v>
      </c>
      <c r="G24" s="42">
        <v>-100</v>
      </c>
      <c r="H24" s="42">
        <v>-7.66</v>
      </c>
      <c r="I24" s="43" t="s">
        <v>12</v>
      </c>
      <c r="J24" s="43" t="s">
        <v>12</v>
      </c>
      <c r="K24" s="43" t="s">
        <v>12</v>
      </c>
      <c r="L24" s="43" t="s">
        <v>12</v>
      </c>
      <c r="M24" s="43" t="s">
        <v>12</v>
      </c>
      <c r="N24" s="43" t="s">
        <v>12</v>
      </c>
      <c r="O24" s="43" t="s">
        <v>12</v>
      </c>
      <c r="P24" s="43" t="s">
        <v>12</v>
      </c>
      <c r="Q24" s="43" t="s">
        <v>12</v>
      </c>
      <c r="R24" s="43" t="s">
        <v>12</v>
      </c>
      <c r="S24" s="43">
        <v>25</v>
      </c>
      <c r="T24" s="43">
        <v>16</v>
      </c>
      <c r="U24" s="46">
        <f t="shared" si="1"/>
        <v>64</v>
      </c>
      <c r="V24" s="43">
        <v>32</v>
      </c>
      <c r="W24" s="45">
        <v>17.5</v>
      </c>
      <c r="X24" s="50" t="s">
        <v>175</v>
      </c>
      <c r="Y24" s="7"/>
    </row>
    <row r="25" spans="1:25" ht="15.75">
      <c r="A25" s="70"/>
      <c r="B25" s="48">
        <v>8</v>
      </c>
      <c r="C25" s="49" t="s">
        <v>27</v>
      </c>
      <c r="D25" s="57">
        <v>33675</v>
      </c>
      <c r="E25" s="57">
        <v>38152</v>
      </c>
      <c r="F25" s="58">
        <v>113.29472902746845</v>
      </c>
      <c r="G25" s="42"/>
      <c r="H25" s="42">
        <v>-7.91</v>
      </c>
      <c r="I25" s="43" t="s">
        <v>12</v>
      </c>
      <c r="J25" s="43" t="s">
        <v>12</v>
      </c>
      <c r="K25" s="43" t="s">
        <v>12</v>
      </c>
      <c r="L25" s="43" t="s">
        <v>12</v>
      </c>
      <c r="M25" s="43" t="s">
        <v>12</v>
      </c>
      <c r="N25" s="43" t="s">
        <v>12</v>
      </c>
      <c r="O25" s="43" t="s">
        <v>12</v>
      </c>
      <c r="P25" s="43" t="s">
        <v>12</v>
      </c>
      <c r="Q25" s="43" t="s">
        <v>12</v>
      </c>
      <c r="R25" s="43" t="s">
        <v>12</v>
      </c>
      <c r="S25" s="43">
        <v>25</v>
      </c>
      <c r="T25" s="43">
        <v>8</v>
      </c>
      <c r="U25" s="46">
        <f t="shared" si="1"/>
        <v>32</v>
      </c>
      <c r="V25" s="43">
        <v>32</v>
      </c>
      <c r="W25" s="45">
        <v>10</v>
      </c>
      <c r="X25" s="50" t="s">
        <v>176</v>
      </c>
      <c r="Y25" s="7"/>
    </row>
    <row r="26" spans="1:25" ht="31.5">
      <c r="A26" s="70"/>
      <c r="B26" s="48">
        <v>9</v>
      </c>
      <c r="C26" s="49" t="s">
        <v>28</v>
      </c>
      <c r="D26" s="57">
        <v>37504</v>
      </c>
      <c r="E26" s="57">
        <v>35076</v>
      </c>
      <c r="F26" s="58">
        <v>93.526023890784984</v>
      </c>
      <c r="G26" s="42"/>
      <c r="H26" s="42">
        <v>-14.41</v>
      </c>
      <c r="I26" s="43" t="s">
        <v>12</v>
      </c>
      <c r="J26" s="43" t="s">
        <v>12</v>
      </c>
      <c r="K26" s="43" t="s">
        <v>12</v>
      </c>
      <c r="L26" s="43" t="s">
        <v>12</v>
      </c>
      <c r="M26" s="43" t="s">
        <v>12</v>
      </c>
      <c r="N26" s="43" t="s">
        <v>12</v>
      </c>
      <c r="O26" s="43" t="s">
        <v>12</v>
      </c>
      <c r="P26" s="43" t="s">
        <v>12</v>
      </c>
      <c r="Q26" s="43" t="s">
        <v>12</v>
      </c>
      <c r="R26" s="43" t="s">
        <v>12</v>
      </c>
      <c r="S26" s="43">
        <v>25</v>
      </c>
      <c r="T26" s="43">
        <v>10</v>
      </c>
      <c r="U26" s="46">
        <f t="shared" si="1"/>
        <v>40</v>
      </c>
      <c r="V26" s="43">
        <v>32</v>
      </c>
      <c r="W26" s="45">
        <v>11.5</v>
      </c>
      <c r="X26" s="50" t="s">
        <v>177</v>
      </c>
      <c r="Y26" s="7"/>
    </row>
    <row r="27" spans="1:25" ht="30" customHeight="1">
      <c r="A27" s="70"/>
      <c r="B27" s="48">
        <v>10</v>
      </c>
      <c r="C27" s="49" t="s">
        <v>29</v>
      </c>
      <c r="D27" s="57">
        <v>77251</v>
      </c>
      <c r="E27" s="57">
        <v>84760</v>
      </c>
      <c r="F27" s="58">
        <v>109.72026252087352</v>
      </c>
      <c r="G27" s="42"/>
      <c r="H27" s="42">
        <v>10.86</v>
      </c>
      <c r="I27" s="43" t="s">
        <v>12</v>
      </c>
      <c r="J27" s="43" t="s">
        <v>12</v>
      </c>
      <c r="K27" s="43" t="s">
        <v>12</v>
      </c>
      <c r="L27" s="43" t="s">
        <v>12</v>
      </c>
      <c r="M27" s="43" t="s">
        <v>12</v>
      </c>
      <c r="N27" s="43" t="s">
        <v>12</v>
      </c>
      <c r="O27" s="43" t="s">
        <v>12</v>
      </c>
      <c r="P27" s="43" t="s">
        <v>12</v>
      </c>
      <c r="Q27" s="43" t="s">
        <v>12</v>
      </c>
      <c r="R27" s="43" t="s">
        <v>12</v>
      </c>
      <c r="S27" s="43">
        <v>25</v>
      </c>
      <c r="T27" s="43">
        <v>10</v>
      </c>
      <c r="U27" s="46">
        <f t="shared" si="1"/>
        <v>40</v>
      </c>
      <c r="V27" s="43">
        <v>32</v>
      </c>
      <c r="W27" s="45">
        <v>12</v>
      </c>
      <c r="X27" s="50" t="s">
        <v>178</v>
      </c>
      <c r="Y27" s="7"/>
    </row>
    <row r="28" spans="1:25" ht="36" customHeight="1">
      <c r="A28" s="70"/>
      <c r="B28" s="48">
        <v>11</v>
      </c>
      <c r="C28" s="49" t="s">
        <v>30</v>
      </c>
      <c r="D28" s="57">
        <v>178253</v>
      </c>
      <c r="E28" s="57">
        <v>145508</v>
      </c>
      <c r="F28" s="58">
        <v>81.630042692128598</v>
      </c>
      <c r="G28" s="42">
        <v>-96.84</v>
      </c>
      <c r="H28" s="42">
        <v>4.42</v>
      </c>
      <c r="I28" s="43" t="s">
        <v>12</v>
      </c>
      <c r="J28" s="43" t="s">
        <v>12</v>
      </c>
      <c r="K28" s="43" t="s">
        <v>12</v>
      </c>
      <c r="L28" s="43" t="s">
        <v>12</v>
      </c>
      <c r="M28" s="43" t="s">
        <v>12</v>
      </c>
      <c r="N28" s="43" t="s">
        <v>12</v>
      </c>
      <c r="O28" s="43" t="s">
        <v>12</v>
      </c>
      <c r="P28" s="43" t="s">
        <v>12</v>
      </c>
      <c r="Q28" s="43" t="s">
        <v>12</v>
      </c>
      <c r="R28" s="43" t="s">
        <v>12</v>
      </c>
      <c r="S28" s="43">
        <v>25</v>
      </c>
      <c r="T28" s="43">
        <v>9</v>
      </c>
      <c r="U28" s="46">
        <f t="shared" si="1"/>
        <v>36</v>
      </c>
      <c r="V28" s="43">
        <v>32</v>
      </c>
      <c r="W28" s="45">
        <v>12</v>
      </c>
      <c r="X28" s="50" t="s">
        <v>179</v>
      </c>
      <c r="Y28" s="7"/>
    </row>
    <row r="29" spans="1:25" ht="33.75" customHeight="1">
      <c r="A29" s="70"/>
      <c r="B29" s="48">
        <v>12</v>
      </c>
      <c r="C29" s="49" t="s">
        <v>31</v>
      </c>
      <c r="D29" s="57">
        <v>68991</v>
      </c>
      <c r="E29" s="57">
        <v>67994</v>
      </c>
      <c r="F29" s="58">
        <v>98.554883970372941</v>
      </c>
      <c r="G29" s="42"/>
      <c r="H29" s="42">
        <v>12.36</v>
      </c>
      <c r="I29" s="43" t="s">
        <v>12</v>
      </c>
      <c r="J29" s="43" t="s">
        <v>12</v>
      </c>
      <c r="K29" s="43" t="s">
        <v>12</v>
      </c>
      <c r="L29" s="43" t="s">
        <v>12</v>
      </c>
      <c r="M29" s="43" t="s">
        <v>12</v>
      </c>
      <c r="N29" s="43" t="s">
        <v>12</v>
      </c>
      <c r="O29" s="43" t="s">
        <v>12</v>
      </c>
      <c r="P29" s="43" t="s">
        <v>12</v>
      </c>
      <c r="Q29" s="43" t="s">
        <v>12</v>
      </c>
      <c r="R29" s="43" t="s">
        <v>12</v>
      </c>
      <c r="S29" s="43">
        <v>25</v>
      </c>
      <c r="T29" s="43">
        <v>3</v>
      </c>
      <c r="U29" s="46">
        <f t="shared" si="1"/>
        <v>12</v>
      </c>
      <c r="V29" s="43">
        <v>32</v>
      </c>
      <c r="W29" s="45">
        <v>5</v>
      </c>
      <c r="X29" s="50" t="s">
        <v>180</v>
      </c>
      <c r="Y29" s="7"/>
    </row>
    <row r="30" spans="1:25" ht="31.5" customHeight="1">
      <c r="A30" s="70"/>
      <c r="B30" s="48">
        <v>13</v>
      </c>
      <c r="C30" s="49" t="s">
        <v>32</v>
      </c>
      <c r="D30" s="57">
        <v>174085</v>
      </c>
      <c r="E30" s="57">
        <v>156502</v>
      </c>
      <c r="F30" s="58">
        <v>89.899761610707415</v>
      </c>
      <c r="G30" s="42">
        <v>-100</v>
      </c>
      <c r="H30" s="42">
        <v>-8.61</v>
      </c>
      <c r="I30" s="43" t="s">
        <v>12</v>
      </c>
      <c r="J30" s="43" t="s">
        <v>12</v>
      </c>
      <c r="K30" s="43" t="s">
        <v>12</v>
      </c>
      <c r="L30" s="43" t="s">
        <v>12</v>
      </c>
      <c r="M30" s="43" t="s">
        <v>12</v>
      </c>
      <c r="N30" s="43" t="s">
        <v>12</v>
      </c>
      <c r="O30" s="43" t="s">
        <v>12</v>
      </c>
      <c r="P30" s="43" t="s">
        <v>12</v>
      </c>
      <c r="Q30" s="43" t="s">
        <v>12</v>
      </c>
      <c r="R30" s="43" t="s">
        <v>12</v>
      </c>
      <c r="S30" s="43">
        <v>25</v>
      </c>
      <c r="T30" s="43">
        <v>12</v>
      </c>
      <c r="U30" s="46">
        <f t="shared" si="1"/>
        <v>48</v>
      </c>
      <c r="V30" s="43">
        <v>32</v>
      </c>
      <c r="W30" s="45">
        <v>12</v>
      </c>
      <c r="X30" s="50" t="s">
        <v>181</v>
      </c>
      <c r="Y30" s="7"/>
    </row>
    <row r="31" spans="1:25" ht="29.25" customHeight="1">
      <c r="A31" s="70"/>
      <c r="B31" s="48">
        <v>14</v>
      </c>
      <c r="C31" s="49" t="s">
        <v>33</v>
      </c>
      <c r="D31" s="57">
        <v>108506</v>
      </c>
      <c r="E31" s="57">
        <v>104340</v>
      </c>
      <c r="F31" s="58">
        <v>96.160580981696867</v>
      </c>
      <c r="G31" s="42">
        <v>-99.03</v>
      </c>
      <c r="H31" s="42">
        <v>-0.87</v>
      </c>
      <c r="I31" s="43" t="s">
        <v>12</v>
      </c>
      <c r="J31" s="43" t="s">
        <v>12</v>
      </c>
      <c r="K31" s="43" t="s">
        <v>12</v>
      </c>
      <c r="L31" s="43" t="s">
        <v>12</v>
      </c>
      <c r="M31" s="43" t="s">
        <v>12</v>
      </c>
      <c r="N31" s="43" t="s">
        <v>12</v>
      </c>
      <c r="O31" s="43" t="s">
        <v>12</v>
      </c>
      <c r="P31" s="43" t="s">
        <v>12</v>
      </c>
      <c r="Q31" s="43" t="s">
        <v>12</v>
      </c>
      <c r="R31" s="43" t="s">
        <v>12</v>
      </c>
      <c r="S31" s="43">
        <v>25</v>
      </c>
      <c r="T31" s="43">
        <v>9</v>
      </c>
      <c r="U31" s="46">
        <f t="shared" si="1"/>
        <v>36</v>
      </c>
      <c r="V31" s="43">
        <v>32</v>
      </c>
      <c r="W31" s="45">
        <v>11.5</v>
      </c>
      <c r="X31" s="50" t="s">
        <v>165</v>
      </c>
      <c r="Y31" s="7"/>
    </row>
    <row r="32" spans="1:25" ht="36" customHeight="1">
      <c r="A32" s="70"/>
      <c r="B32" s="48">
        <v>15</v>
      </c>
      <c r="C32" s="49" t="s">
        <v>106</v>
      </c>
      <c r="D32" s="57">
        <v>59236</v>
      </c>
      <c r="E32" s="57">
        <v>51160</v>
      </c>
      <c r="F32" s="58">
        <v>86.366398811533529</v>
      </c>
      <c r="G32" s="42">
        <v>-98.89</v>
      </c>
      <c r="H32" s="42">
        <v>13.68</v>
      </c>
      <c r="I32" s="43" t="s">
        <v>12</v>
      </c>
      <c r="J32" s="43" t="s">
        <v>12</v>
      </c>
      <c r="K32" s="43" t="s">
        <v>12</v>
      </c>
      <c r="L32" s="43" t="s">
        <v>12</v>
      </c>
      <c r="M32" s="43" t="s">
        <v>12</v>
      </c>
      <c r="N32" s="43" t="s">
        <v>12</v>
      </c>
      <c r="O32" s="43" t="s">
        <v>12</v>
      </c>
      <c r="P32" s="43" t="s">
        <v>12</v>
      </c>
      <c r="Q32" s="43" t="s">
        <v>12</v>
      </c>
      <c r="R32" s="43" t="s">
        <v>12</v>
      </c>
      <c r="S32" s="43">
        <f>25</f>
        <v>25</v>
      </c>
      <c r="T32" s="43">
        <v>9</v>
      </c>
      <c r="U32" s="46">
        <f t="shared" si="1"/>
        <v>36</v>
      </c>
      <c r="V32" s="43">
        <v>32</v>
      </c>
      <c r="W32" s="45">
        <v>12.5</v>
      </c>
      <c r="X32" s="50" t="s">
        <v>154</v>
      </c>
      <c r="Y32" s="7"/>
    </row>
    <row r="33" spans="1:25" ht="15.75">
      <c r="A33" s="70"/>
      <c r="B33" s="48">
        <v>16</v>
      </c>
      <c r="C33" s="49" t="s">
        <v>34</v>
      </c>
      <c r="D33" s="57">
        <v>28032</v>
      </c>
      <c r="E33" s="57">
        <v>28600</v>
      </c>
      <c r="F33" s="58">
        <v>102.02625570776256</v>
      </c>
      <c r="G33" s="42"/>
      <c r="H33" s="42">
        <v>-21.93</v>
      </c>
      <c r="I33" s="43" t="s">
        <v>12</v>
      </c>
      <c r="J33" s="43" t="s">
        <v>12</v>
      </c>
      <c r="K33" s="43" t="s">
        <v>12</v>
      </c>
      <c r="L33" s="43" t="s">
        <v>12</v>
      </c>
      <c r="M33" s="43" t="s">
        <v>12</v>
      </c>
      <c r="N33" s="43" t="s">
        <v>12</v>
      </c>
      <c r="O33" s="43" t="s">
        <v>12</v>
      </c>
      <c r="P33" s="43" t="s">
        <v>12</v>
      </c>
      <c r="Q33" s="43" t="s">
        <v>12</v>
      </c>
      <c r="R33" s="43" t="s">
        <v>12</v>
      </c>
      <c r="S33" s="43">
        <f>25</f>
        <v>25</v>
      </c>
      <c r="T33" s="43">
        <v>8</v>
      </c>
      <c r="U33" s="46">
        <f t="shared" si="1"/>
        <v>32</v>
      </c>
      <c r="V33" s="43">
        <v>32</v>
      </c>
      <c r="W33" s="45">
        <v>8.5</v>
      </c>
      <c r="X33" s="50" t="s">
        <v>155</v>
      </c>
      <c r="Y33" s="7"/>
    </row>
    <row r="34" spans="1:25" ht="36" customHeight="1">
      <c r="A34" s="70"/>
      <c r="B34" s="48">
        <v>17</v>
      </c>
      <c r="C34" s="49" t="s">
        <v>35</v>
      </c>
      <c r="D34" s="57">
        <v>169415</v>
      </c>
      <c r="E34" s="57">
        <v>143303</v>
      </c>
      <c r="F34" s="58">
        <v>84.586961012897319</v>
      </c>
      <c r="G34" s="42">
        <v>-99.23</v>
      </c>
      <c r="H34" s="42">
        <v>-5.46</v>
      </c>
      <c r="I34" s="43" t="s">
        <v>12</v>
      </c>
      <c r="J34" s="43" t="s">
        <v>12</v>
      </c>
      <c r="K34" s="43" t="s">
        <v>12</v>
      </c>
      <c r="L34" s="43" t="s">
        <v>12</v>
      </c>
      <c r="M34" s="43" t="s">
        <v>12</v>
      </c>
      <c r="N34" s="43" t="s">
        <v>12</v>
      </c>
      <c r="O34" s="43" t="s">
        <v>12</v>
      </c>
      <c r="P34" s="43" t="s">
        <v>12</v>
      </c>
      <c r="Q34" s="43" t="s">
        <v>12</v>
      </c>
      <c r="R34" s="43" t="s">
        <v>12</v>
      </c>
      <c r="S34" s="43">
        <v>25</v>
      </c>
      <c r="T34" s="43">
        <v>10</v>
      </c>
      <c r="U34" s="46">
        <f t="shared" si="1"/>
        <v>40</v>
      </c>
      <c r="V34" s="43">
        <v>32</v>
      </c>
      <c r="W34" s="45">
        <v>13</v>
      </c>
      <c r="X34" s="50" t="s">
        <v>156</v>
      </c>
      <c r="Y34" s="7"/>
    </row>
    <row r="35" spans="1:25" ht="47.25">
      <c r="A35" s="70"/>
      <c r="B35" s="48">
        <v>18</v>
      </c>
      <c r="C35" s="49" t="s">
        <v>36</v>
      </c>
      <c r="D35" s="57">
        <v>81203</v>
      </c>
      <c r="E35" s="57">
        <v>70503</v>
      </c>
      <c r="F35" s="58">
        <v>86.823146928069164</v>
      </c>
      <c r="G35" s="42">
        <v>-100</v>
      </c>
      <c r="H35" s="42">
        <v>7.51</v>
      </c>
      <c r="I35" s="43" t="s">
        <v>12</v>
      </c>
      <c r="J35" s="43" t="s">
        <v>12</v>
      </c>
      <c r="K35" s="43" t="s">
        <v>12</v>
      </c>
      <c r="L35" s="43" t="s">
        <v>12</v>
      </c>
      <c r="M35" s="43" t="s">
        <v>12</v>
      </c>
      <c r="N35" s="43" t="s">
        <v>12</v>
      </c>
      <c r="O35" s="43" t="s">
        <v>12</v>
      </c>
      <c r="P35" s="43" t="s">
        <v>12</v>
      </c>
      <c r="Q35" s="43" t="s">
        <v>12</v>
      </c>
      <c r="R35" s="43" t="s">
        <v>12</v>
      </c>
      <c r="S35" s="43">
        <v>25</v>
      </c>
      <c r="T35" s="43">
        <v>6</v>
      </c>
      <c r="U35" s="46">
        <f t="shared" si="1"/>
        <v>24</v>
      </c>
      <c r="V35" s="43">
        <v>32</v>
      </c>
      <c r="W35" s="45">
        <v>4.5</v>
      </c>
      <c r="X35" s="50" t="s">
        <v>166</v>
      </c>
      <c r="Y35" s="7"/>
    </row>
    <row r="36" spans="1:25" ht="31.5">
      <c r="A36" s="70"/>
      <c r="B36" s="48">
        <v>19</v>
      </c>
      <c r="C36" s="49" t="s">
        <v>37</v>
      </c>
      <c r="D36" s="57">
        <v>108167</v>
      </c>
      <c r="E36" s="57">
        <v>99470</v>
      </c>
      <c r="F36" s="58">
        <v>91.959654977950763</v>
      </c>
      <c r="G36" s="42"/>
      <c r="H36" s="42">
        <v>48.34</v>
      </c>
      <c r="I36" s="43" t="s">
        <v>12</v>
      </c>
      <c r="J36" s="43" t="s">
        <v>12</v>
      </c>
      <c r="K36" s="43" t="s">
        <v>12</v>
      </c>
      <c r="L36" s="43" t="s">
        <v>12</v>
      </c>
      <c r="M36" s="43" t="s">
        <v>12</v>
      </c>
      <c r="N36" s="43" t="s">
        <v>12</v>
      </c>
      <c r="O36" s="43" t="s">
        <v>12</v>
      </c>
      <c r="P36" s="43" t="s">
        <v>12</v>
      </c>
      <c r="Q36" s="43" t="s">
        <v>12</v>
      </c>
      <c r="R36" s="43" t="s">
        <v>12</v>
      </c>
      <c r="S36" s="43">
        <v>24</v>
      </c>
      <c r="T36" s="43">
        <v>7</v>
      </c>
      <c r="U36" s="46">
        <f>T36/S36*100</f>
        <v>29.166666666666668</v>
      </c>
      <c r="V36" s="43">
        <v>31</v>
      </c>
      <c r="W36" s="45">
        <v>8.5</v>
      </c>
      <c r="X36" s="50" t="s">
        <v>170</v>
      </c>
      <c r="Y36" s="7"/>
    </row>
    <row r="37" spans="1:25" ht="31.5">
      <c r="A37" s="70"/>
      <c r="B37" s="48">
        <v>20</v>
      </c>
      <c r="C37" s="49" t="s">
        <v>153</v>
      </c>
      <c r="D37" s="57">
        <v>46589</v>
      </c>
      <c r="E37" s="57">
        <v>43223</v>
      </c>
      <c r="F37" s="58">
        <v>92.775118590225162</v>
      </c>
      <c r="G37" s="42"/>
      <c r="H37" s="42">
        <v>-35.99</v>
      </c>
      <c r="I37" s="43"/>
      <c r="J37" s="43"/>
      <c r="K37" s="44"/>
      <c r="L37" s="43"/>
      <c r="M37" s="43"/>
      <c r="N37" s="43" t="s">
        <v>12</v>
      </c>
      <c r="O37" s="43" t="s">
        <v>12</v>
      </c>
      <c r="P37" s="43" t="s">
        <v>12</v>
      </c>
      <c r="Q37" s="43" t="s">
        <v>12</v>
      </c>
      <c r="R37" s="43" t="s">
        <v>12</v>
      </c>
      <c r="S37" s="43">
        <f>25-5</f>
        <v>20</v>
      </c>
      <c r="T37" s="43">
        <v>3</v>
      </c>
      <c r="U37" s="46">
        <f t="shared" si="1"/>
        <v>15</v>
      </c>
      <c r="V37" s="43">
        <v>26</v>
      </c>
      <c r="W37" s="45">
        <v>2.5</v>
      </c>
      <c r="X37" s="50" t="s">
        <v>167</v>
      </c>
      <c r="Y37" s="7"/>
    </row>
    <row r="38" spans="1:25" s="31" customFormat="1" ht="34.5" hidden="1" customHeight="1">
      <c r="A38" s="29" t="s">
        <v>94</v>
      </c>
      <c r="B38" s="71" t="s">
        <v>95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30"/>
    </row>
    <row r="39" spans="1:25" s="31" customFormat="1" ht="42.75" hidden="1" customHeight="1">
      <c r="A39" s="29" t="s">
        <v>96</v>
      </c>
      <c r="B39" s="32"/>
      <c r="C39" s="72" t="s">
        <v>97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30"/>
    </row>
    <row r="40" spans="1:25" s="37" customFormat="1" ht="18.75">
      <c r="A40" s="33" t="s">
        <v>39</v>
      </c>
      <c r="B40" s="33"/>
      <c r="C40" s="34"/>
      <c r="D40" s="35"/>
      <c r="E40" s="35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6"/>
      <c r="Y40" s="33"/>
    </row>
    <row r="41" spans="1:25" s="37" customFormat="1" ht="17.25" customHeight="1">
      <c r="A41" s="69" t="s">
        <v>40</v>
      </c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33"/>
    </row>
    <row r="42" spans="1:25" s="37" customFormat="1" ht="35.25" customHeight="1">
      <c r="A42" s="69" t="s">
        <v>53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33"/>
    </row>
    <row r="43" spans="1:25" s="37" customFormat="1" ht="39" customHeight="1">
      <c r="A43" s="69" t="s">
        <v>54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33"/>
    </row>
    <row r="44" spans="1:25" s="37" customFormat="1" ht="33" customHeight="1">
      <c r="A44" s="69" t="s">
        <v>55</v>
      </c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33"/>
    </row>
    <row r="45" spans="1:25" s="37" customFormat="1" ht="35.25" customHeight="1">
      <c r="A45" s="69" t="s">
        <v>56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33"/>
    </row>
    <row r="46" spans="1:25" s="37" customFormat="1" ht="17.25" customHeight="1">
      <c r="A46" s="69" t="s">
        <v>41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33"/>
    </row>
    <row r="47" spans="1:25" s="37" customFormat="1" ht="36.75" customHeight="1">
      <c r="A47" s="69" t="s">
        <v>57</v>
      </c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33"/>
    </row>
    <row r="48" spans="1:25" s="37" customFormat="1" ht="34.5" customHeight="1">
      <c r="A48" s="69" t="s">
        <v>58</v>
      </c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33"/>
    </row>
    <row r="49" spans="1:25" s="37" customFormat="1" ht="38.25" customHeight="1">
      <c r="A49" s="69" t="s">
        <v>59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33"/>
    </row>
    <row r="50" spans="1:25" s="37" customFormat="1" ht="34.5" customHeight="1">
      <c r="A50" s="69" t="s">
        <v>60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33"/>
    </row>
    <row r="51" spans="1:25" s="37" customFormat="1" ht="17.25" customHeight="1">
      <c r="A51" s="69" t="s">
        <v>61</v>
      </c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33"/>
    </row>
    <row r="52" spans="1:25" s="37" customFormat="1" ht="36" customHeight="1">
      <c r="A52" s="69" t="s">
        <v>62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33"/>
    </row>
    <row r="53" spans="1:25" s="37" customFormat="1" ht="36" customHeight="1">
      <c r="A53" s="69" t="s">
        <v>63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33"/>
    </row>
    <row r="54" spans="1:25" s="37" customFormat="1" ht="37.5" customHeight="1">
      <c r="A54" s="69" t="s">
        <v>64</v>
      </c>
      <c r="B54" s="69"/>
      <c r="C54" s="69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33"/>
    </row>
    <row r="55" spans="1:25" s="37" customFormat="1" ht="17.25" customHeight="1">
      <c r="A55" s="69" t="s">
        <v>65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33"/>
    </row>
    <row r="56" spans="1:25" s="37" customFormat="1" ht="36.75" customHeight="1">
      <c r="A56" s="69" t="s">
        <v>66</v>
      </c>
      <c r="B56" s="69"/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  <c r="X56" s="69"/>
      <c r="Y56" s="33"/>
    </row>
    <row r="57" spans="1:25" s="37" customFormat="1" ht="33.75" customHeight="1">
      <c r="A57" s="69" t="s">
        <v>67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33"/>
    </row>
    <row r="58" spans="1:25" s="37" customFormat="1" ht="17.25" customHeight="1">
      <c r="A58" s="69" t="s">
        <v>68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</row>
    <row r="59" spans="1:25" s="37" customFormat="1" ht="17.25" customHeight="1">
      <c r="A59" s="69" t="s">
        <v>69</v>
      </c>
      <c r="B59" s="69"/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</row>
    <row r="60" spans="1:25" s="37" customFormat="1" ht="33.75" customHeight="1">
      <c r="A60" s="69" t="s">
        <v>70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</row>
    <row r="61" spans="1:25" s="37" customFormat="1" ht="17.25" customHeight="1">
      <c r="A61" s="88" t="s">
        <v>71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</row>
    <row r="62" spans="1:25" s="37" customFormat="1" ht="17.25" customHeight="1">
      <c r="A62" s="69" t="s">
        <v>72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</row>
    <row r="63" spans="1:25" s="37" customFormat="1" ht="17.25" customHeight="1">
      <c r="A63" s="69" t="s">
        <v>73</v>
      </c>
      <c r="B63" s="69"/>
      <c r="C63" s="69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  <c r="X63" s="69"/>
    </row>
    <row r="64" spans="1:25" s="37" customFormat="1" ht="15.75" customHeight="1">
      <c r="A64" s="69" t="s">
        <v>74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</row>
    <row r="65" spans="1:24" s="37" customFormat="1" ht="17.25" customHeight="1">
      <c r="A65" s="69" t="s">
        <v>75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</row>
  </sheetData>
  <mergeCells count="42">
    <mergeCell ref="A65:X65"/>
    <mergeCell ref="A60:X60"/>
    <mergeCell ref="A61:X61"/>
    <mergeCell ref="A62:X62"/>
    <mergeCell ref="A63:X63"/>
    <mergeCell ref="A64:X64"/>
    <mergeCell ref="A55:X55"/>
    <mergeCell ref="A56:X56"/>
    <mergeCell ref="A57:X57"/>
    <mergeCell ref="A58:X58"/>
    <mergeCell ref="A59:X59"/>
    <mergeCell ref="A50:X50"/>
    <mergeCell ref="A51:X51"/>
    <mergeCell ref="A52:X52"/>
    <mergeCell ref="A53:X53"/>
    <mergeCell ref="A54:X54"/>
    <mergeCell ref="A45:X45"/>
    <mergeCell ref="A46:X46"/>
    <mergeCell ref="A47:X47"/>
    <mergeCell ref="A48:X48"/>
    <mergeCell ref="A49:X49"/>
    <mergeCell ref="U1:X1"/>
    <mergeCell ref="A2:X2"/>
    <mergeCell ref="A3:W3"/>
    <mergeCell ref="A5:X5"/>
    <mergeCell ref="D7:F7"/>
    <mergeCell ref="G7:H7"/>
    <mergeCell ref="I7:M7"/>
    <mergeCell ref="N7:R7"/>
    <mergeCell ref="S7:W7"/>
    <mergeCell ref="X7:X8"/>
    <mergeCell ref="A7:A8"/>
    <mergeCell ref="B7:B8"/>
    <mergeCell ref="C7:C8"/>
    <mergeCell ref="A44:X44"/>
    <mergeCell ref="A9:A16"/>
    <mergeCell ref="A18:A37"/>
    <mergeCell ref="B38:X38"/>
    <mergeCell ref="C39:X39"/>
    <mergeCell ref="A41:X41"/>
    <mergeCell ref="A42:X42"/>
    <mergeCell ref="A43:X43"/>
  </mergeCells>
  <pageMargins left="0" right="0" top="0" bottom="0" header="0" footer="0"/>
  <pageSetup paperSize="9" scale="44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21"/>
  <sheetViews>
    <sheetView zoomScale="70" zoomScaleNormal="70" workbookViewId="0">
      <selection activeCell="E10" sqref="E10"/>
    </sheetView>
  </sheetViews>
  <sheetFormatPr defaultRowHeight="15"/>
  <cols>
    <col min="1" max="1" width="9.140625" style="17"/>
    <col min="2" max="2" width="37.7109375" style="8" customWidth="1"/>
    <col min="3" max="3" width="18.140625" customWidth="1"/>
    <col min="4" max="4" width="13.5703125" style="25" customWidth="1"/>
    <col min="5" max="6" width="14" customWidth="1"/>
    <col min="7" max="7" width="16.28515625" customWidth="1"/>
    <col min="8" max="8" width="18.42578125" customWidth="1"/>
  </cols>
  <sheetData>
    <row r="1" spans="1:15" ht="55.5" customHeight="1">
      <c r="B1" s="93" t="s">
        <v>148</v>
      </c>
      <c r="C1" s="93"/>
      <c r="D1" s="93"/>
      <c r="E1" s="93"/>
      <c r="F1" s="93"/>
      <c r="G1" s="93"/>
      <c r="H1" s="93"/>
    </row>
    <row r="2" spans="1:15">
      <c r="B2" s="13"/>
      <c r="C2" s="13"/>
      <c r="D2" s="23"/>
      <c r="E2" s="13"/>
      <c r="F2" s="13"/>
      <c r="G2" s="13"/>
    </row>
    <row r="3" spans="1:15" s="15" customFormat="1" ht="151.5" customHeight="1">
      <c r="A3" s="14" t="s">
        <v>47</v>
      </c>
      <c r="B3" s="14" t="s">
        <v>1</v>
      </c>
      <c r="C3" s="94" t="s">
        <v>48</v>
      </c>
      <c r="D3" s="54" t="s">
        <v>107</v>
      </c>
      <c r="E3" s="55" t="s">
        <v>107</v>
      </c>
      <c r="F3" s="94" t="s">
        <v>49</v>
      </c>
      <c r="G3" s="94" t="s">
        <v>100</v>
      </c>
      <c r="H3" s="96" t="s">
        <v>50</v>
      </c>
    </row>
    <row r="4" spans="1:15" s="15" customFormat="1" ht="27.75" customHeight="1">
      <c r="A4" s="14"/>
      <c r="B4" s="14"/>
      <c r="C4" s="95"/>
      <c r="D4" s="14" t="s">
        <v>89</v>
      </c>
      <c r="E4" s="14" t="s">
        <v>90</v>
      </c>
      <c r="F4" s="95"/>
      <c r="G4" s="95"/>
      <c r="H4" s="97"/>
      <c r="O4" s="22"/>
    </row>
    <row r="5" spans="1:15" s="15" customFormat="1" ht="21" customHeight="1">
      <c r="A5" s="19"/>
      <c r="B5" s="89" t="s">
        <v>44</v>
      </c>
      <c r="C5" s="89"/>
      <c r="D5" s="89"/>
      <c r="E5" s="89"/>
      <c r="F5" s="89"/>
      <c r="G5" s="89"/>
      <c r="H5" s="89"/>
    </row>
    <row r="6" spans="1:15" ht="30">
      <c r="A6" s="18">
        <v>1</v>
      </c>
      <c r="B6" s="53" t="s">
        <v>11</v>
      </c>
      <c r="C6" s="38">
        <v>21.43</v>
      </c>
      <c r="D6" s="39"/>
      <c r="E6" s="38">
        <v>22.94</v>
      </c>
      <c r="F6" s="56">
        <v>95.37</v>
      </c>
      <c r="G6" s="38"/>
      <c r="H6" s="11" t="s">
        <v>103</v>
      </c>
    </row>
    <row r="7" spans="1:15">
      <c r="A7" s="18">
        <v>2</v>
      </c>
      <c r="B7" s="53" t="s">
        <v>14</v>
      </c>
      <c r="C7" s="38">
        <v>35.71</v>
      </c>
      <c r="D7" s="39"/>
      <c r="E7" s="38">
        <v>13.46</v>
      </c>
      <c r="F7" s="56">
        <v>92.7</v>
      </c>
      <c r="G7" s="38"/>
      <c r="H7" s="11" t="s">
        <v>103</v>
      </c>
    </row>
    <row r="8" spans="1:15">
      <c r="A8" s="18">
        <v>3</v>
      </c>
      <c r="B8" s="53" t="s">
        <v>15</v>
      </c>
      <c r="C8" s="38">
        <v>28.57</v>
      </c>
      <c r="D8" s="39"/>
      <c r="E8" s="38">
        <v>16.850000000000001</v>
      </c>
      <c r="F8" s="56">
        <v>72.41</v>
      </c>
      <c r="G8" s="38"/>
      <c r="H8" s="11" t="s">
        <v>103</v>
      </c>
    </row>
    <row r="9" spans="1:15">
      <c r="A9" s="18">
        <v>4</v>
      </c>
      <c r="B9" s="53" t="s">
        <v>17</v>
      </c>
      <c r="C9" s="38">
        <v>21.43</v>
      </c>
      <c r="D9" s="39"/>
      <c r="E9" s="38">
        <v>10.67</v>
      </c>
      <c r="F9" s="56">
        <v>95.99</v>
      </c>
      <c r="G9" s="38"/>
      <c r="H9" s="11" t="s">
        <v>103</v>
      </c>
    </row>
    <row r="10" spans="1:15">
      <c r="A10" s="18">
        <v>5</v>
      </c>
      <c r="B10" s="53" t="s">
        <v>19</v>
      </c>
      <c r="C10" s="38">
        <v>21.43</v>
      </c>
      <c r="D10" s="39"/>
      <c r="E10" s="38">
        <v>-7.59</v>
      </c>
      <c r="F10" s="56">
        <v>85.25</v>
      </c>
      <c r="G10" s="38"/>
      <c r="H10" s="11" t="s">
        <v>103</v>
      </c>
    </row>
    <row r="11" spans="1:15">
      <c r="A11" s="18">
        <v>6</v>
      </c>
      <c r="B11" s="53" t="s">
        <v>21</v>
      </c>
      <c r="C11" s="38">
        <v>20</v>
      </c>
      <c r="D11" s="39"/>
      <c r="E11" s="38">
        <v>-32.26</v>
      </c>
      <c r="F11" s="56">
        <v>98.47</v>
      </c>
      <c r="G11" s="38"/>
      <c r="H11" s="11" t="s">
        <v>103</v>
      </c>
    </row>
    <row r="12" spans="1:15">
      <c r="A12" s="18">
        <v>7</v>
      </c>
      <c r="B12" s="53" t="s">
        <v>22</v>
      </c>
      <c r="C12" s="38">
        <v>36</v>
      </c>
      <c r="D12" s="39">
        <v>-97.39</v>
      </c>
      <c r="E12" s="38">
        <v>-9.2899999999999991</v>
      </c>
      <c r="F12" s="56">
        <v>87.7</v>
      </c>
      <c r="G12" s="38"/>
      <c r="H12" s="11" t="s">
        <v>103</v>
      </c>
    </row>
    <row r="13" spans="1:15">
      <c r="A13" s="18">
        <v>8</v>
      </c>
      <c r="B13" s="53" t="s">
        <v>25</v>
      </c>
      <c r="C13" s="38">
        <v>32</v>
      </c>
      <c r="D13" s="39">
        <v>-98.95</v>
      </c>
      <c r="E13" s="38">
        <v>8.11</v>
      </c>
      <c r="F13" s="56">
        <v>83.91</v>
      </c>
      <c r="G13" s="38"/>
      <c r="H13" s="11" t="s">
        <v>103</v>
      </c>
    </row>
    <row r="14" spans="1:15">
      <c r="A14" s="18">
        <v>9</v>
      </c>
      <c r="B14" s="53" t="s">
        <v>23</v>
      </c>
      <c r="C14" s="38">
        <v>32</v>
      </c>
      <c r="D14" s="39"/>
      <c r="E14" s="38">
        <v>-5.69</v>
      </c>
      <c r="F14" s="56">
        <v>115.08</v>
      </c>
      <c r="G14" s="38"/>
      <c r="H14" s="11" t="s">
        <v>103</v>
      </c>
    </row>
    <row r="15" spans="1:15">
      <c r="A15" s="18">
        <v>10</v>
      </c>
      <c r="B15" s="53" t="s">
        <v>27</v>
      </c>
      <c r="C15" s="38">
        <v>32</v>
      </c>
      <c r="D15" s="39"/>
      <c r="E15" s="38">
        <v>-7.91</v>
      </c>
      <c r="F15" s="56">
        <v>113.29</v>
      </c>
      <c r="G15" s="38"/>
      <c r="H15" s="11" t="s">
        <v>103</v>
      </c>
    </row>
    <row r="16" spans="1:15">
      <c r="A16" s="18">
        <v>11</v>
      </c>
      <c r="B16" s="53" t="s">
        <v>30</v>
      </c>
      <c r="C16" s="38">
        <v>36</v>
      </c>
      <c r="D16" s="39">
        <v>-96.84</v>
      </c>
      <c r="E16" s="38">
        <v>4.42</v>
      </c>
      <c r="F16" s="56">
        <v>81.63</v>
      </c>
      <c r="G16" s="38"/>
      <c r="H16" s="11" t="s">
        <v>103</v>
      </c>
    </row>
    <row r="17" spans="1:8">
      <c r="A17" s="18">
        <v>12</v>
      </c>
      <c r="B17" s="53" t="s">
        <v>31</v>
      </c>
      <c r="C17" s="38">
        <v>12</v>
      </c>
      <c r="D17" s="39"/>
      <c r="E17" s="38">
        <v>12.36</v>
      </c>
      <c r="F17" s="56">
        <v>98.55</v>
      </c>
      <c r="G17" s="38"/>
      <c r="H17" s="11" t="s">
        <v>103</v>
      </c>
    </row>
    <row r="18" spans="1:8">
      <c r="A18" s="18">
        <v>13</v>
      </c>
      <c r="B18" s="53" t="s">
        <v>33</v>
      </c>
      <c r="C18" s="38">
        <v>36</v>
      </c>
      <c r="D18" s="39">
        <v>-99.03</v>
      </c>
      <c r="E18" s="38">
        <v>-0.87</v>
      </c>
      <c r="F18" s="56">
        <v>96.16</v>
      </c>
      <c r="G18" s="38"/>
      <c r="H18" s="11" t="s">
        <v>103</v>
      </c>
    </row>
    <row r="19" spans="1:8">
      <c r="A19" s="18">
        <v>14</v>
      </c>
      <c r="B19" s="53" t="s">
        <v>106</v>
      </c>
      <c r="C19" s="38">
        <v>36</v>
      </c>
      <c r="D19" s="39">
        <v>-98.89</v>
      </c>
      <c r="E19" s="38">
        <v>13.68</v>
      </c>
      <c r="F19" s="56">
        <v>86.37</v>
      </c>
      <c r="G19" s="38"/>
      <c r="H19" s="11" t="s">
        <v>103</v>
      </c>
    </row>
    <row r="20" spans="1:8">
      <c r="A20" s="18">
        <v>15</v>
      </c>
      <c r="B20" s="53" t="s">
        <v>34</v>
      </c>
      <c r="C20" s="38">
        <v>32</v>
      </c>
      <c r="D20" s="39"/>
      <c r="E20" s="38">
        <v>-21.93</v>
      </c>
      <c r="F20" s="56">
        <v>102.03</v>
      </c>
      <c r="G20" s="38"/>
      <c r="H20" s="11" t="s">
        <v>103</v>
      </c>
    </row>
    <row r="21" spans="1:8" ht="30">
      <c r="A21" s="18">
        <v>16</v>
      </c>
      <c r="B21" s="53" t="s">
        <v>36</v>
      </c>
      <c r="C21" s="38">
        <v>24</v>
      </c>
      <c r="D21" s="39">
        <v>-100</v>
      </c>
      <c r="E21" s="38">
        <v>7.51</v>
      </c>
      <c r="F21" s="56">
        <v>86.82</v>
      </c>
      <c r="G21" s="38"/>
      <c r="H21" s="11" t="s">
        <v>103</v>
      </c>
    </row>
    <row r="22" spans="1:8">
      <c r="A22" s="18">
        <v>17</v>
      </c>
      <c r="B22" s="53" t="s">
        <v>37</v>
      </c>
      <c r="C22" s="38">
        <v>29.17</v>
      </c>
      <c r="D22" s="39"/>
      <c r="E22" s="38">
        <v>48.34</v>
      </c>
      <c r="F22" s="56">
        <v>91.96</v>
      </c>
      <c r="G22" s="38"/>
      <c r="H22" s="11" t="s">
        <v>103</v>
      </c>
    </row>
    <row r="23" spans="1:8">
      <c r="A23" s="18">
        <v>18</v>
      </c>
      <c r="B23" s="53" t="s">
        <v>38</v>
      </c>
      <c r="C23" s="38">
        <v>15</v>
      </c>
      <c r="D23" s="39"/>
      <c r="E23" s="38">
        <v>-35.99</v>
      </c>
      <c r="F23" s="56">
        <v>92.78</v>
      </c>
      <c r="G23" s="38"/>
      <c r="H23" s="11" t="s">
        <v>103</v>
      </c>
    </row>
    <row r="24" spans="1:8" ht="53.25" customHeight="1">
      <c r="A24" s="19"/>
      <c r="B24" s="90" t="s">
        <v>45</v>
      </c>
      <c r="C24" s="91"/>
      <c r="D24" s="91"/>
      <c r="E24" s="91"/>
      <c r="F24" s="91"/>
      <c r="G24" s="91"/>
      <c r="H24" s="92"/>
    </row>
    <row r="25" spans="1:8">
      <c r="A25" s="18">
        <v>1</v>
      </c>
      <c r="B25" s="53" t="s">
        <v>13</v>
      </c>
      <c r="C25" s="38">
        <v>42.86</v>
      </c>
      <c r="D25" s="39"/>
      <c r="E25" s="52">
        <v>19.09</v>
      </c>
      <c r="F25" s="56">
        <v>87.3</v>
      </c>
      <c r="G25" s="38"/>
      <c r="H25" s="11" t="s">
        <v>103</v>
      </c>
    </row>
    <row r="26" spans="1:8">
      <c r="A26" s="18">
        <v>2</v>
      </c>
      <c r="B26" s="53" t="s">
        <v>16</v>
      </c>
      <c r="C26" s="38">
        <v>42.86</v>
      </c>
      <c r="D26" s="39"/>
      <c r="E26" s="52">
        <v>-5.6</v>
      </c>
      <c r="F26" s="56">
        <v>95.74</v>
      </c>
      <c r="G26" s="38">
        <v>1</v>
      </c>
      <c r="H26" s="11" t="s">
        <v>183</v>
      </c>
    </row>
    <row r="27" spans="1:8">
      <c r="A27" s="18">
        <v>3</v>
      </c>
      <c r="B27" s="53" t="s">
        <v>18</v>
      </c>
      <c r="C27" s="38">
        <v>50</v>
      </c>
      <c r="D27" s="39"/>
      <c r="E27" s="52">
        <v>13.99</v>
      </c>
      <c r="F27" s="56">
        <v>74.81</v>
      </c>
      <c r="G27" s="38"/>
      <c r="H27" s="11" t="s">
        <v>103</v>
      </c>
    </row>
    <row r="28" spans="1:8">
      <c r="A28" s="18">
        <v>4</v>
      </c>
      <c r="B28" s="53" t="s">
        <v>24</v>
      </c>
      <c r="C28" s="38">
        <v>56</v>
      </c>
      <c r="D28" s="39"/>
      <c r="E28" s="52">
        <v>-17.260000000000002</v>
      </c>
      <c r="F28" s="56">
        <v>99.65</v>
      </c>
      <c r="G28" s="38">
        <v>1</v>
      </c>
      <c r="H28" s="11" t="s">
        <v>183</v>
      </c>
    </row>
    <row r="29" spans="1:8">
      <c r="A29" s="18">
        <v>5</v>
      </c>
      <c r="B29" s="53" t="s">
        <v>105</v>
      </c>
      <c r="C29" s="38">
        <v>44</v>
      </c>
      <c r="D29" s="39"/>
      <c r="E29" s="52">
        <v>-15.46</v>
      </c>
      <c r="F29" s="56">
        <v>106.57</v>
      </c>
      <c r="G29" s="38">
        <v>1</v>
      </c>
      <c r="H29" s="11" t="s">
        <v>183</v>
      </c>
    </row>
    <row r="30" spans="1:8">
      <c r="A30" s="18">
        <v>6</v>
      </c>
      <c r="B30" s="53" t="s">
        <v>29</v>
      </c>
      <c r="C30" s="38">
        <v>40</v>
      </c>
      <c r="D30" s="39"/>
      <c r="E30" s="52">
        <v>10.86</v>
      </c>
      <c r="F30" s="56">
        <v>109.72</v>
      </c>
      <c r="G30" s="38"/>
      <c r="H30" s="11" t="s">
        <v>103</v>
      </c>
    </row>
    <row r="31" spans="1:8">
      <c r="A31" s="18">
        <v>7</v>
      </c>
      <c r="B31" s="53" t="s">
        <v>28</v>
      </c>
      <c r="C31" s="38">
        <v>40</v>
      </c>
      <c r="D31" s="39"/>
      <c r="E31" s="52">
        <v>-14.41</v>
      </c>
      <c r="F31" s="56">
        <v>93.53</v>
      </c>
      <c r="G31" s="38">
        <v>1</v>
      </c>
      <c r="H31" s="11" t="s">
        <v>183</v>
      </c>
    </row>
    <row r="32" spans="1:8">
      <c r="A32" s="18">
        <v>8</v>
      </c>
      <c r="B32" s="53" t="s">
        <v>32</v>
      </c>
      <c r="C32" s="38">
        <v>48</v>
      </c>
      <c r="D32" s="39">
        <v>-100</v>
      </c>
      <c r="E32" s="52">
        <v>-8.61</v>
      </c>
      <c r="F32" s="56">
        <v>89.9</v>
      </c>
      <c r="G32" s="38">
        <v>1</v>
      </c>
      <c r="H32" s="11" t="s">
        <v>183</v>
      </c>
    </row>
    <row r="33" spans="1:8">
      <c r="A33" s="18">
        <v>9</v>
      </c>
      <c r="B33" s="53" t="s">
        <v>35</v>
      </c>
      <c r="C33" s="38">
        <v>40</v>
      </c>
      <c r="D33" s="39">
        <v>-99.23</v>
      </c>
      <c r="E33" s="52">
        <v>-5.46</v>
      </c>
      <c r="F33" s="56">
        <v>84.59</v>
      </c>
      <c r="G33" s="38">
        <v>0.9</v>
      </c>
      <c r="H33" s="11" t="s">
        <v>183</v>
      </c>
    </row>
    <row r="34" spans="1:8" ht="21" customHeight="1">
      <c r="A34" s="19"/>
      <c r="B34" s="89" t="s">
        <v>46</v>
      </c>
      <c r="C34" s="89"/>
      <c r="D34" s="89"/>
      <c r="E34" s="89"/>
      <c r="F34" s="89"/>
      <c r="G34" s="89"/>
      <c r="H34" s="89"/>
    </row>
    <row r="35" spans="1:8" ht="30">
      <c r="A35" s="59">
        <v>1</v>
      </c>
      <c r="B35" s="53" t="s">
        <v>20</v>
      </c>
      <c r="C35" s="38">
        <v>83.3</v>
      </c>
      <c r="D35" s="38">
        <v>-99.4</v>
      </c>
      <c r="E35" s="52"/>
      <c r="F35" s="56">
        <v>102.48</v>
      </c>
      <c r="G35" s="38">
        <v>1</v>
      </c>
      <c r="H35" s="11" t="s">
        <v>183</v>
      </c>
    </row>
    <row r="36" spans="1:8">
      <c r="A36" s="59">
        <v>2</v>
      </c>
      <c r="B36" s="53" t="s">
        <v>26</v>
      </c>
      <c r="C36" s="38">
        <v>64</v>
      </c>
      <c r="D36" s="38">
        <v>-100</v>
      </c>
      <c r="E36" s="38">
        <v>-7.66</v>
      </c>
      <c r="F36" s="56">
        <v>91.83</v>
      </c>
      <c r="G36" s="38">
        <v>1</v>
      </c>
      <c r="H36" s="11" t="s">
        <v>183</v>
      </c>
    </row>
    <row r="37" spans="1:8">
      <c r="B37" s="16"/>
      <c r="C37" s="16"/>
      <c r="D37" s="24"/>
    </row>
    <row r="38" spans="1:8">
      <c r="B38" s="16"/>
      <c r="C38" s="16"/>
      <c r="D38" s="24"/>
    </row>
    <row r="39" spans="1:8">
      <c r="B39" s="16"/>
      <c r="C39" s="16"/>
      <c r="D39" s="24"/>
    </row>
    <row r="40" spans="1:8">
      <c r="B40" s="16"/>
      <c r="C40" s="16"/>
      <c r="D40" s="24"/>
    </row>
    <row r="41" spans="1:8">
      <c r="B41" s="16"/>
      <c r="C41" s="16"/>
      <c r="D41" s="24"/>
    </row>
    <row r="42" spans="1:8">
      <c r="B42" s="16"/>
      <c r="C42" s="16"/>
      <c r="D42" s="24"/>
    </row>
    <row r="43" spans="1:8">
      <c r="B43" s="16"/>
      <c r="C43" s="16"/>
      <c r="D43" s="24"/>
    </row>
    <row r="44" spans="1:8">
      <c r="B44" s="16"/>
      <c r="C44" s="16"/>
      <c r="D44" s="24"/>
    </row>
    <row r="45" spans="1:8">
      <c r="B45" s="16"/>
      <c r="C45" s="16"/>
      <c r="D45" s="24"/>
    </row>
    <row r="46" spans="1:8">
      <c r="B46" s="16"/>
      <c r="C46" s="16"/>
      <c r="D46" s="24"/>
    </row>
    <row r="47" spans="1:8">
      <c r="B47" s="16"/>
      <c r="C47" s="16"/>
      <c r="D47" s="24"/>
    </row>
    <row r="48" spans="1:8">
      <c r="B48" s="16"/>
      <c r="C48" s="16"/>
      <c r="D48" s="24"/>
    </row>
    <row r="49" spans="2:4">
      <c r="B49" s="16"/>
      <c r="C49" s="16"/>
      <c r="D49" s="24"/>
    </row>
    <row r="50" spans="2:4">
      <c r="B50" s="16"/>
      <c r="C50" s="16"/>
      <c r="D50" s="24"/>
    </row>
    <row r="51" spans="2:4">
      <c r="B51" s="16"/>
      <c r="C51" s="16"/>
      <c r="D51" s="24"/>
    </row>
    <row r="52" spans="2:4">
      <c r="B52" s="16"/>
      <c r="C52" s="16"/>
      <c r="D52" s="24"/>
    </row>
    <row r="53" spans="2:4">
      <c r="B53" s="16"/>
      <c r="C53" s="16"/>
      <c r="D53" s="24"/>
    </row>
    <row r="54" spans="2:4">
      <c r="B54" s="16"/>
      <c r="C54" s="16"/>
      <c r="D54" s="24"/>
    </row>
    <row r="55" spans="2:4">
      <c r="B55" s="16"/>
      <c r="C55" s="16"/>
      <c r="D55" s="24"/>
    </row>
    <row r="56" spans="2:4">
      <c r="B56" s="16"/>
      <c r="C56" s="16"/>
      <c r="D56" s="24"/>
    </row>
    <row r="57" spans="2:4">
      <c r="B57" s="16"/>
      <c r="C57" s="16"/>
      <c r="D57" s="24"/>
    </row>
    <row r="58" spans="2:4">
      <c r="B58" s="16"/>
      <c r="C58" s="16"/>
      <c r="D58" s="24"/>
    </row>
    <row r="59" spans="2:4">
      <c r="B59" s="16"/>
      <c r="C59" s="16"/>
      <c r="D59" s="24"/>
    </row>
    <row r="60" spans="2:4">
      <c r="B60" s="16"/>
      <c r="C60" s="16"/>
      <c r="D60" s="24"/>
    </row>
    <row r="61" spans="2:4">
      <c r="B61" s="16"/>
      <c r="C61" s="16"/>
      <c r="D61" s="24"/>
    </row>
    <row r="62" spans="2:4">
      <c r="B62" s="16"/>
      <c r="C62" s="16"/>
      <c r="D62" s="24"/>
    </row>
    <row r="63" spans="2:4">
      <c r="B63" s="16"/>
      <c r="C63" s="16"/>
      <c r="D63" s="24"/>
    </row>
    <row r="64" spans="2:4">
      <c r="B64" s="16"/>
      <c r="C64" s="16"/>
      <c r="D64" s="24"/>
    </row>
    <row r="65" spans="2:4">
      <c r="B65" s="16"/>
      <c r="C65" s="16"/>
      <c r="D65" s="24"/>
    </row>
    <row r="66" spans="2:4">
      <c r="B66" s="16"/>
      <c r="C66" s="16"/>
      <c r="D66" s="24"/>
    </row>
    <row r="67" spans="2:4">
      <c r="B67" s="16"/>
      <c r="C67" s="16"/>
      <c r="D67" s="24"/>
    </row>
    <row r="68" spans="2:4">
      <c r="B68" s="16"/>
      <c r="C68" s="16"/>
      <c r="D68" s="24"/>
    </row>
    <row r="69" spans="2:4">
      <c r="B69" s="16"/>
      <c r="C69" s="16"/>
      <c r="D69" s="24"/>
    </row>
    <row r="70" spans="2:4">
      <c r="B70" s="16"/>
      <c r="C70" s="16"/>
      <c r="D70" s="24"/>
    </row>
    <row r="71" spans="2:4">
      <c r="B71" s="16"/>
      <c r="C71" s="16"/>
      <c r="D71" s="24"/>
    </row>
    <row r="72" spans="2:4">
      <c r="B72" s="16"/>
      <c r="C72" s="16"/>
      <c r="D72" s="24"/>
    </row>
    <row r="73" spans="2:4">
      <c r="B73" s="16"/>
      <c r="C73" s="16"/>
      <c r="D73" s="24"/>
    </row>
    <row r="74" spans="2:4">
      <c r="B74" s="16"/>
      <c r="C74" s="16"/>
      <c r="D74" s="24"/>
    </row>
    <row r="75" spans="2:4">
      <c r="B75" s="16"/>
      <c r="C75" s="16"/>
      <c r="D75" s="24"/>
    </row>
    <row r="76" spans="2:4">
      <c r="B76" s="16"/>
      <c r="C76" s="16"/>
      <c r="D76" s="24"/>
    </row>
    <row r="77" spans="2:4">
      <c r="B77" s="16"/>
      <c r="C77" s="16"/>
      <c r="D77" s="24"/>
    </row>
    <row r="78" spans="2:4">
      <c r="B78" s="16"/>
      <c r="C78" s="16"/>
      <c r="D78" s="24"/>
    </row>
    <row r="79" spans="2:4">
      <c r="B79" s="16"/>
      <c r="C79" s="16"/>
      <c r="D79" s="24"/>
    </row>
    <row r="80" spans="2:4">
      <c r="B80" s="16"/>
      <c r="C80" s="16"/>
      <c r="D80" s="24"/>
    </row>
    <row r="81" spans="2:4">
      <c r="B81" s="16"/>
      <c r="C81" s="16"/>
      <c r="D81" s="24"/>
    </row>
    <row r="82" spans="2:4">
      <c r="B82" s="16"/>
      <c r="C82" s="16"/>
      <c r="D82" s="24"/>
    </row>
    <row r="83" spans="2:4">
      <c r="B83" s="16"/>
      <c r="C83" s="16"/>
      <c r="D83" s="24"/>
    </row>
    <row r="84" spans="2:4">
      <c r="B84" s="16"/>
      <c r="C84" s="16"/>
      <c r="D84" s="24"/>
    </row>
    <row r="85" spans="2:4">
      <c r="B85" s="16"/>
      <c r="C85" s="16"/>
      <c r="D85" s="24"/>
    </row>
    <row r="86" spans="2:4">
      <c r="B86" s="16"/>
      <c r="C86" s="16"/>
      <c r="D86" s="24"/>
    </row>
    <row r="87" spans="2:4">
      <c r="B87" s="16"/>
      <c r="C87" s="16"/>
      <c r="D87" s="24"/>
    </row>
    <row r="88" spans="2:4">
      <c r="B88" s="16"/>
      <c r="C88" s="16"/>
      <c r="D88" s="24"/>
    </row>
    <row r="89" spans="2:4">
      <c r="B89" s="16"/>
      <c r="C89" s="16"/>
      <c r="D89" s="24"/>
    </row>
    <row r="90" spans="2:4">
      <c r="B90" s="16"/>
      <c r="C90" s="16"/>
      <c r="D90" s="24"/>
    </row>
    <row r="91" spans="2:4">
      <c r="B91" s="16"/>
      <c r="C91" s="16"/>
      <c r="D91" s="24"/>
    </row>
    <row r="92" spans="2:4">
      <c r="B92" s="16"/>
      <c r="C92" s="16"/>
      <c r="D92" s="24"/>
    </row>
    <row r="93" spans="2:4">
      <c r="B93" s="16"/>
      <c r="C93" s="16"/>
      <c r="D93" s="24"/>
    </row>
    <row r="94" spans="2:4">
      <c r="B94" s="16"/>
      <c r="C94" s="16"/>
      <c r="D94" s="24"/>
    </row>
    <row r="95" spans="2:4">
      <c r="B95" s="16"/>
      <c r="C95" s="16"/>
      <c r="D95" s="24"/>
    </row>
    <row r="96" spans="2:4">
      <c r="B96" s="16"/>
      <c r="C96" s="16"/>
      <c r="D96" s="24"/>
    </row>
    <row r="97" spans="2:4">
      <c r="B97" s="16"/>
      <c r="C97" s="16"/>
      <c r="D97" s="24"/>
    </row>
    <row r="98" spans="2:4">
      <c r="B98" s="16"/>
      <c r="C98" s="16"/>
      <c r="D98" s="24"/>
    </row>
    <row r="99" spans="2:4">
      <c r="B99" s="16"/>
      <c r="C99" s="16"/>
      <c r="D99" s="24"/>
    </row>
    <row r="100" spans="2:4">
      <c r="B100" s="16"/>
      <c r="C100" s="16"/>
      <c r="D100" s="24"/>
    </row>
    <row r="101" spans="2:4">
      <c r="B101" s="16"/>
      <c r="C101" s="16"/>
      <c r="D101" s="24"/>
    </row>
    <row r="102" spans="2:4">
      <c r="B102" s="16"/>
      <c r="C102" s="16"/>
      <c r="D102" s="24"/>
    </row>
    <row r="103" spans="2:4">
      <c r="B103" s="16"/>
      <c r="C103" s="16"/>
      <c r="D103" s="24"/>
    </row>
    <row r="104" spans="2:4">
      <c r="B104" s="16"/>
      <c r="C104" s="16"/>
      <c r="D104" s="24"/>
    </row>
    <row r="105" spans="2:4">
      <c r="B105" s="16"/>
      <c r="C105" s="16"/>
      <c r="D105" s="24"/>
    </row>
    <row r="106" spans="2:4">
      <c r="B106" s="16"/>
      <c r="C106" s="16"/>
      <c r="D106" s="24"/>
    </row>
    <row r="107" spans="2:4">
      <c r="B107" s="16"/>
      <c r="C107" s="16"/>
      <c r="D107" s="24"/>
    </row>
    <row r="108" spans="2:4">
      <c r="B108" s="16"/>
      <c r="C108" s="16"/>
      <c r="D108" s="24"/>
    </row>
    <row r="109" spans="2:4">
      <c r="B109" s="16"/>
      <c r="C109" s="16"/>
      <c r="D109" s="24"/>
    </row>
    <row r="110" spans="2:4">
      <c r="B110" s="16"/>
      <c r="C110" s="16"/>
      <c r="D110" s="24"/>
    </row>
    <row r="111" spans="2:4">
      <c r="B111" s="16"/>
      <c r="C111" s="16"/>
      <c r="D111" s="24"/>
    </row>
    <row r="112" spans="2:4">
      <c r="B112" s="16"/>
      <c r="C112" s="16"/>
      <c r="D112" s="24"/>
    </row>
    <row r="113" spans="2:4">
      <c r="B113" s="16"/>
      <c r="C113" s="16"/>
      <c r="D113" s="24"/>
    </row>
    <row r="114" spans="2:4">
      <c r="B114" s="16"/>
      <c r="C114" s="16"/>
      <c r="D114" s="24"/>
    </row>
    <row r="115" spans="2:4">
      <c r="B115" s="16"/>
      <c r="C115" s="16"/>
      <c r="D115" s="24"/>
    </row>
    <row r="116" spans="2:4">
      <c r="B116" s="16"/>
      <c r="C116" s="16"/>
      <c r="D116" s="24"/>
    </row>
    <row r="117" spans="2:4">
      <c r="B117" s="16"/>
      <c r="C117" s="16"/>
      <c r="D117" s="24"/>
    </row>
    <row r="118" spans="2:4">
      <c r="B118" s="16"/>
      <c r="C118" s="16"/>
      <c r="D118" s="24"/>
    </row>
    <row r="119" spans="2:4">
      <c r="B119" s="16"/>
      <c r="C119" s="16"/>
      <c r="D119" s="24"/>
    </row>
    <row r="120" spans="2:4">
      <c r="B120" s="16"/>
      <c r="C120" s="16"/>
      <c r="D120" s="24"/>
    </row>
    <row r="121" spans="2:4">
      <c r="B121" s="16"/>
      <c r="C121" s="16"/>
      <c r="D121" s="24"/>
    </row>
  </sheetData>
  <mergeCells count="8">
    <mergeCell ref="B5:H5"/>
    <mergeCell ref="B24:H24"/>
    <mergeCell ref="B34:H34"/>
    <mergeCell ref="B1:H1"/>
    <mergeCell ref="C3:C4"/>
    <mergeCell ref="F3:F4"/>
    <mergeCell ref="G3:G4"/>
    <mergeCell ref="H3:H4"/>
  </mergeCells>
  <pageMargins left="0" right="0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workbookViewId="0">
      <selection sqref="A1:XFD1048576"/>
    </sheetView>
  </sheetViews>
  <sheetFormatPr defaultRowHeight="15"/>
  <cols>
    <col min="1" max="1" width="6.42578125" style="1" customWidth="1"/>
    <col min="2" max="2" width="36.140625" style="1" customWidth="1"/>
    <col min="3" max="3" width="18" style="1" customWidth="1"/>
    <col min="4" max="4" width="18.28515625" style="1" customWidth="1"/>
    <col min="5" max="5" width="12.28515625" style="1" customWidth="1"/>
    <col min="6" max="6" width="15.85546875" style="1" customWidth="1"/>
    <col min="7" max="7" width="17" style="1" customWidth="1"/>
    <col min="8" max="8" width="15.85546875" style="1" customWidth="1"/>
    <col min="9" max="9" width="9.28515625" style="1" hidden="1" customWidth="1"/>
    <col min="10" max="10" width="9.140625" style="1" hidden="1" customWidth="1"/>
    <col min="11" max="11" width="9.85546875" style="1" hidden="1" customWidth="1"/>
    <col min="12" max="12" width="9.140625" style="1" hidden="1" customWidth="1"/>
    <col min="13" max="13" width="41.85546875" style="1" hidden="1" customWidth="1"/>
    <col min="14" max="14" width="13.140625" style="1" hidden="1" customWidth="1"/>
    <col min="15" max="17" width="13.85546875" style="1" hidden="1" customWidth="1"/>
    <col min="18" max="16384" width="9.140625" style="1"/>
  </cols>
  <sheetData>
    <row r="1" spans="1:17" ht="18.75">
      <c r="B1" s="100" t="s">
        <v>76</v>
      </c>
      <c r="C1" s="100"/>
      <c r="D1" s="100"/>
      <c r="E1" s="100"/>
    </row>
    <row r="2" spans="1:17">
      <c r="C2" s="101" t="s">
        <v>101</v>
      </c>
      <c r="D2" s="102"/>
      <c r="E2" s="52"/>
      <c r="F2" s="101" t="s">
        <v>102</v>
      </c>
      <c r="G2" s="102"/>
      <c r="H2" s="52"/>
    </row>
    <row r="3" spans="1:17" ht="105">
      <c r="A3" s="40"/>
      <c r="B3" s="20" t="s">
        <v>1</v>
      </c>
      <c r="C3" s="20" t="s">
        <v>149</v>
      </c>
      <c r="D3" s="20" t="s">
        <v>150</v>
      </c>
      <c r="E3" s="20" t="s">
        <v>92</v>
      </c>
      <c r="F3" s="20" t="s">
        <v>151</v>
      </c>
      <c r="G3" s="20" t="s">
        <v>152</v>
      </c>
      <c r="H3" s="20" t="s">
        <v>93</v>
      </c>
      <c r="N3" s="98" t="s">
        <v>144</v>
      </c>
      <c r="O3" s="98"/>
    </row>
    <row r="4" spans="1:17">
      <c r="A4" s="40">
        <v>1</v>
      </c>
      <c r="B4" s="20" t="s">
        <v>77</v>
      </c>
      <c r="C4" s="20" t="s">
        <v>78</v>
      </c>
      <c r="D4" s="20" t="s">
        <v>79</v>
      </c>
      <c r="E4" s="20" t="s">
        <v>80</v>
      </c>
      <c r="F4" s="20">
        <v>6</v>
      </c>
      <c r="G4" s="20">
        <v>7</v>
      </c>
      <c r="H4" s="20">
        <v>8</v>
      </c>
      <c r="M4" s="1" t="s">
        <v>108</v>
      </c>
      <c r="N4" s="1" t="s">
        <v>145</v>
      </c>
      <c r="O4" s="1" t="s">
        <v>109</v>
      </c>
      <c r="P4" s="1" t="s">
        <v>110</v>
      </c>
      <c r="Q4" s="1" t="s">
        <v>111</v>
      </c>
    </row>
    <row r="5" spans="1:17" ht="56.25">
      <c r="A5" s="21">
        <v>1</v>
      </c>
      <c r="B5" s="41" t="s">
        <v>11</v>
      </c>
      <c r="C5" s="62">
        <f>N30</f>
        <v>3.6535568450462068</v>
      </c>
      <c r="D5" s="62">
        <f>O30</f>
        <v>4.4917864476386038</v>
      </c>
      <c r="E5" s="63">
        <f>D5/C5*100-100</f>
        <v>22.942837299190728</v>
      </c>
      <c r="F5" s="62">
        <f>P30</f>
        <v>0</v>
      </c>
      <c r="G5" s="62">
        <f>Q30</f>
        <v>0</v>
      </c>
      <c r="H5" s="63"/>
      <c r="I5" s="1">
        <f>D5/C5</f>
        <v>1.2294283729919073</v>
      </c>
      <c r="M5" s="1" t="s">
        <v>112</v>
      </c>
      <c r="N5" s="1">
        <v>4.0509948766829496</v>
      </c>
      <c r="O5" s="1">
        <v>6.0091905266878758</v>
      </c>
      <c r="P5" s="1">
        <v>0</v>
      </c>
      <c r="Q5" s="1">
        <v>0.44111160123511245</v>
      </c>
    </row>
    <row r="6" spans="1:17" ht="18.75">
      <c r="A6" s="21">
        <v>2</v>
      </c>
      <c r="B6" s="41" t="s">
        <v>13</v>
      </c>
      <c r="C6" s="62">
        <f t="shared" ref="C6:D11" si="0">N24</f>
        <v>4.3675505086083009</v>
      </c>
      <c r="D6" s="62">
        <f t="shared" si="0"/>
        <v>5.2012203980822314</v>
      </c>
      <c r="E6" s="63">
        <f t="shared" ref="E6:E33" si="1">D6/C6*100-100</f>
        <v>19.087813359703446</v>
      </c>
      <c r="F6" s="62">
        <f t="shared" ref="F6:G11" si="2">P24</f>
        <v>0</v>
      </c>
      <c r="G6" s="62">
        <f t="shared" si="2"/>
        <v>0</v>
      </c>
      <c r="H6" s="63"/>
      <c r="I6" s="1">
        <f t="shared" ref="I6:I12" si="3">D6/C6</f>
        <v>1.1908781335970344</v>
      </c>
      <c r="M6" s="1" t="s">
        <v>113</v>
      </c>
      <c r="N6" s="1">
        <v>9.5814422592032269</v>
      </c>
      <c r="O6" s="1">
        <v>6.4900894579898267</v>
      </c>
      <c r="P6" s="1">
        <v>0</v>
      </c>
      <c r="Q6" s="1">
        <v>0</v>
      </c>
    </row>
    <row r="7" spans="1:17" ht="18.75">
      <c r="A7" s="21">
        <v>3</v>
      </c>
      <c r="B7" s="41" t="s">
        <v>14</v>
      </c>
      <c r="C7" s="62">
        <f t="shared" si="0"/>
        <v>4.4082096980613361</v>
      </c>
      <c r="D7" s="62">
        <f t="shared" si="0"/>
        <v>5.001683258789015</v>
      </c>
      <c r="E7" s="63">
        <f t="shared" si="1"/>
        <v>13.462915817926714</v>
      </c>
      <c r="F7" s="62">
        <f t="shared" si="2"/>
        <v>0</v>
      </c>
      <c r="G7" s="62">
        <f t="shared" si="2"/>
        <v>0</v>
      </c>
      <c r="H7" s="63"/>
      <c r="I7" s="1">
        <f t="shared" si="3"/>
        <v>1.1346291581792671</v>
      </c>
      <c r="M7" s="1" t="s">
        <v>114</v>
      </c>
      <c r="N7" s="1">
        <v>6.0468631897203329</v>
      </c>
      <c r="O7" s="1">
        <v>6.5374629080118698</v>
      </c>
      <c r="P7" s="1">
        <v>14.186409419775854</v>
      </c>
      <c r="Q7" s="1">
        <v>0.14872099940511602</v>
      </c>
    </row>
    <row r="8" spans="1:17" ht="18.75">
      <c r="A8" s="21">
        <v>4</v>
      </c>
      <c r="B8" s="41" t="s">
        <v>15</v>
      </c>
      <c r="C8" s="62">
        <f t="shared" si="0"/>
        <v>4.4202434336963483</v>
      </c>
      <c r="D8" s="62">
        <f t="shared" si="0"/>
        <v>5.1652208463015699</v>
      </c>
      <c r="E8" s="63">
        <f t="shared" si="1"/>
        <v>16.853764363431182</v>
      </c>
      <c r="F8" s="62">
        <f t="shared" si="2"/>
        <v>0</v>
      </c>
      <c r="G8" s="62">
        <f t="shared" si="2"/>
        <v>0</v>
      </c>
      <c r="H8" s="63"/>
      <c r="I8" s="1">
        <f t="shared" si="3"/>
        <v>1.1685376436343118</v>
      </c>
      <c r="M8" s="1" t="s">
        <v>115</v>
      </c>
      <c r="N8" s="1">
        <v>7.6856148491879344</v>
      </c>
      <c r="O8" s="1">
        <v>7.2486119679210361</v>
      </c>
      <c r="P8" s="1">
        <v>0</v>
      </c>
      <c r="Q8" s="1">
        <v>0</v>
      </c>
    </row>
    <row r="9" spans="1:17" ht="18.75">
      <c r="A9" s="21">
        <v>5</v>
      </c>
      <c r="B9" s="41" t="s">
        <v>16</v>
      </c>
      <c r="C9" s="62">
        <f t="shared" si="0"/>
        <v>4.7051756932625883</v>
      </c>
      <c r="D9" s="62">
        <f t="shared" si="0"/>
        <v>4.4414947927302428</v>
      </c>
      <c r="E9" s="63">
        <f t="shared" si="1"/>
        <v>-5.6040606711012799</v>
      </c>
      <c r="F9" s="62">
        <f t="shared" si="2"/>
        <v>0</v>
      </c>
      <c r="G9" s="62">
        <f t="shared" si="2"/>
        <v>0</v>
      </c>
      <c r="H9" s="63"/>
      <c r="I9" s="1">
        <f t="shared" si="3"/>
        <v>0.94395939328898726</v>
      </c>
      <c r="M9" s="1" t="s">
        <v>116</v>
      </c>
      <c r="N9" s="1">
        <v>7.1511271538513927</v>
      </c>
      <c r="O9" s="1">
        <v>5.9167379526660966</v>
      </c>
      <c r="P9" s="1">
        <v>0</v>
      </c>
      <c r="Q9" s="1">
        <v>0.28232636928289101</v>
      </c>
    </row>
    <row r="10" spans="1:17" ht="18.75">
      <c r="A10" s="21">
        <v>6</v>
      </c>
      <c r="B10" s="41" t="s">
        <v>17</v>
      </c>
      <c r="C10" s="62">
        <f t="shared" si="0"/>
        <v>4.7540506451925877</v>
      </c>
      <c r="D10" s="62">
        <f t="shared" si="0"/>
        <v>5.2610876192349298</v>
      </c>
      <c r="E10" s="63">
        <f t="shared" si="1"/>
        <v>10.665367533580451</v>
      </c>
      <c r="F10" s="62">
        <f t="shared" si="2"/>
        <v>0</v>
      </c>
      <c r="G10" s="62">
        <f t="shared" si="2"/>
        <v>0</v>
      </c>
      <c r="H10" s="63"/>
      <c r="I10" s="1">
        <f t="shared" si="3"/>
        <v>1.1066536753358045</v>
      </c>
      <c r="M10" s="1" t="s">
        <v>117</v>
      </c>
      <c r="N10" s="1">
        <v>6.8429598700997447</v>
      </c>
      <c r="O10" s="1">
        <v>5.7852235747860679</v>
      </c>
      <c r="P10" s="1">
        <v>0</v>
      </c>
      <c r="Q10" s="1">
        <v>1.098901098901099</v>
      </c>
    </row>
    <row r="11" spans="1:17" ht="18.75">
      <c r="A11" s="21">
        <v>7</v>
      </c>
      <c r="B11" s="41" t="s">
        <v>18</v>
      </c>
      <c r="C11" s="62">
        <f t="shared" si="0"/>
        <v>5.2980871117059838</v>
      </c>
      <c r="D11" s="62">
        <f t="shared" si="0"/>
        <v>6.0394151303242216</v>
      </c>
      <c r="E11" s="63">
        <f t="shared" si="1"/>
        <v>13.992371265098555</v>
      </c>
      <c r="F11" s="62">
        <f t="shared" si="2"/>
        <v>0</v>
      </c>
      <c r="G11" s="62">
        <f t="shared" si="2"/>
        <v>0</v>
      </c>
      <c r="H11" s="63"/>
      <c r="I11" s="1">
        <f t="shared" si="3"/>
        <v>1.1399237126509856</v>
      </c>
      <c r="M11" s="1" t="s">
        <v>118</v>
      </c>
      <c r="N11" s="1">
        <v>6.9763172388470718</v>
      </c>
      <c r="O11" s="1">
        <v>6.442113013068286</v>
      </c>
      <c r="P11" s="1">
        <v>78.616352201257868</v>
      </c>
      <c r="Q11" s="1">
        <v>0</v>
      </c>
    </row>
    <row r="12" spans="1:17" ht="18.75">
      <c r="A12" s="21">
        <v>8</v>
      </c>
      <c r="B12" s="41" t="s">
        <v>19</v>
      </c>
      <c r="C12" s="62">
        <f>N35</f>
        <v>2.9560810810810811</v>
      </c>
      <c r="D12" s="62">
        <f>O35</f>
        <v>2.7316663164530364</v>
      </c>
      <c r="E12" s="63">
        <f t="shared" si="1"/>
        <v>-7.5916308948458635</v>
      </c>
      <c r="F12" s="62">
        <f>P35</f>
        <v>0</v>
      </c>
      <c r="G12" s="62">
        <f>Q35</f>
        <v>0</v>
      </c>
      <c r="H12" s="63"/>
      <c r="I12" s="1">
        <f t="shared" si="3"/>
        <v>0.92408369105154142</v>
      </c>
      <c r="M12" s="1" t="s">
        <v>119</v>
      </c>
      <c r="N12" s="1">
        <v>6.9284064665127021</v>
      </c>
      <c r="O12" s="1">
        <v>6.3803299097416737</v>
      </c>
      <c r="P12" s="1">
        <v>0</v>
      </c>
      <c r="Q12" s="1">
        <v>0</v>
      </c>
    </row>
    <row r="13" spans="1:17" ht="37.5">
      <c r="A13" s="21">
        <v>9</v>
      </c>
      <c r="B13" s="41" t="s">
        <v>20</v>
      </c>
      <c r="C13" s="62"/>
      <c r="D13" s="62"/>
      <c r="E13" s="63"/>
      <c r="F13" s="62">
        <f>P31</f>
        <v>18.056788600147463</v>
      </c>
      <c r="G13" s="62">
        <f>Q31</f>
        <v>0.10770556376169374</v>
      </c>
      <c r="H13" s="63">
        <f>G13/F13*100-100</f>
        <v>-99.403517612424096</v>
      </c>
      <c r="I13" s="1">
        <f>G13/F13</f>
        <v>5.9648238757590679E-3</v>
      </c>
      <c r="J13" s="1">
        <f>F13/G13</f>
        <v>167.64954352868344</v>
      </c>
      <c r="M13" s="1" t="s">
        <v>120</v>
      </c>
      <c r="N13" s="1">
        <v>7.2506368802665104</v>
      </c>
      <c r="O13" s="1">
        <v>6.2060405461315682</v>
      </c>
      <c r="P13" s="1">
        <v>0</v>
      </c>
      <c r="Q13" s="1">
        <v>0</v>
      </c>
    </row>
    <row r="14" spans="1:17" ht="18.75">
      <c r="A14" s="21">
        <v>10</v>
      </c>
      <c r="B14" s="41" t="s">
        <v>21</v>
      </c>
      <c r="C14" s="62">
        <f>N6</f>
        <v>9.5814422592032269</v>
      </c>
      <c r="D14" s="62">
        <f>O6</f>
        <v>6.4900894579898267</v>
      </c>
      <c r="E14" s="63">
        <f t="shared" si="1"/>
        <v>-32.263961077927235</v>
      </c>
      <c r="F14" s="62">
        <f>P6</f>
        <v>0</v>
      </c>
      <c r="G14" s="62">
        <f>Q6</f>
        <v>0</v>
      </c>
      <c r="H14" s="63"/>
      <c r="I14" s="1">
        <f>D14/C14</f>
        <v>0.67736038922072772</v>
      </c>
      <c r="M14" s="1" t="s">
        <v>121</v>
      </c>
      <c r="N14" s="1">
        <v>7.4118589743589745</v>
      </c>
      <c r="O14" s="1">
        <v>8.2168691621602648</v>
      </c>
      <c r="P14" s="1">
        <v>0</v>
      </c>
      <c r="Q14" s="1">
        <v>0.27847396268448898</v>
      </c>
    </row>
    <row r="15" spans="1:17" ht="18.75">
      <c r="A15" s="21">
        <v>11</v>
      </c>
      <c r="B15" s="41" t="s">
        <v>22</v>
      </c>
      <c r="C15" s="62">
        <f>N36</f>
        <v>6.7330621405526729</v>
      </c>
      <c r="D15" s="62">
        <f>O36</f>
        <v>6.1072373166626592</v>
      </c>
      <c r="E15" s="63">
        <f>D15/C15*100-100</f>
        <v>-9.2948024364831383</v>
      </c>
      <c r="F15" s="62">
        <f>P36</f>
        <v>17.497812773403325</v>
      </c>
      <c r="G15" s="62">
        <f>Q36</f>
        <v>0.45603794235680412</v>
      </c>
      <c r="H15" s="63">
        <f t="shared" ref="H15:H31" si="4">G15/F15*100-100</f>
        <v>-97.393743159430869</v>
      </c>
      <c r="I15" s="1">
        <f>D15/C15</f>
        <v>0.90705197563516859</v>
      </c>
      <c r="J15" s="1">
        <v>100</v>
      </c>
      <c r="M15" s="1" t="s">
        <v>122</v>
      </c>
      <c r="N15" s="1">
        <v>6.8248587570621471</v>
      </c>
      <c r="O15" s="1">
        <v>7.126790576536048</v>
      </c>
      <c r="P15" s="1">
        <v>8.1096423647717142</v>
      </c>
      <c r="Q15" s="1">
        <v>0.25619128949615716</v>
      </c>
    </row>
    <row r="16" spans="1:17" ht="18.75">
      <c r="A16" s="21">
        <v>12</v>
      </c>
      <c r="B16" s="41" t="s">
        <v>25</v>
      </c>
      <c r="C16" s="62">
        <f t="shared" ref="C16:C26" si="5">N7</f>
        <v>6.0468631897203329</v>
      </c>
      <c r="D16" s="62">
        <f t="shared" ref="D16:D26" si="6">O7</f>
        <v>6.5374629080118698</v>
      </c>
      <c r="E16" s="63">
        <f t="shared" si="1"/>
        <v>8.1132928412462917</v>
      </c>
      <c r="F16" s="62">
        <f t="shared" ref="F16:F26" si="7">P7</f>
        <v>14.186409419775854</v>
      </c>
      <c r="G16" s="62">
        <f t="shared" ref="G16:G26" si="8">Q7</f>
        <v>0.14872099940511602</v>
      </c>
      <c r="H16" s="63">
        <f t="shared" si="4"/>
        <v>-98.95166567519334</v>
      </c>
      <c r="I16" s="1">
        <f>D16/C16</f>
        <v>1.0811329284124629</v>
      </c>
      <c r="M16" s="1" t="s">
        <v>123</v>
      </c>
      <c r="N16" s="1">
        <v>6.8535278095070735</v>
      </c>
      <c r="O16" s="1">
        <v>7.7006704113063957</v>
      </c>
      <c r="P16" s="1">
        <v>0</v>
      </c>
      <c r="Q16" s="1">
        <v>0</v>
      </c>
    </row>
    <row r="17" spans="1:17" ht="27.75" customHeight="1">
      <c r="A17" s="21">
        <v>13</v>
      </c>
      <c r="B17" s="41" t="s">
        <v>23</v>
      </c>
      <c r="C17" s="62">
        <f t="shared" si="5"/>
        <v>7.6856148491879344</v>
      </c>
      <c r="D17" s="62">
        <f t="shared" si="6"/>
        <v>7.2486119679210361</v>
      </c>
      <c r="E17" s="63">
        <f t="shared" si="1"/>
        <v>-5.6859846588991161</v>
      </c>
      <c r="F17" s="62">
        <f t="shared" si="7"/>
        <v>0</v>
      </c>
      <c r="G17" s="62">
        <f t="shared" si="8"/>
        <v>0</v>
      </c>
      <c r="H17" s="63"/>
      <c r="I17" s="1">
        <f t="shared" ref="I17:I33" si="9">D17/C17</f>
        <v>0.94314015341100887</v>
      </c>
      <c r="M17" s="1" t="s">
        <v>124</v>
      </c>
      <c r="N17" s="1">
        <v>6.7989332708144063</v>
      </c>
      <c r="O17" s="1">
        <v>6.2132713026444666</v>
      </c>
      <c r="P17" s="1">
        <v>10.409076714895388</v>
      </c>
      <c r="Q17" s="1">
        <v>0</v>
      </c>
    </row>
    <row r="18" spans="1:17" ht="35.25" customHeight="1">
      <c r="A18" s="21">
        <v>14</v>
      </c>
      <c r="B18" s="41" t="s">
        <v>24</v>
      </c>
      <c r="C18" s="62">
        <f t="shared" si="5"/>
        <v>7.1511271538513927</v>
      </c>
      <c r="D18" s="62">
        <f t="shared" si="6"/>
        <v>5.9167379526660966</v>
      </c>
      <c r="E18" s="63">
        <f t="shared" si="1"/>
        <v>-17.261463467622576</v>
      </c>
      <c r="F18" s="62">
        <f t="shared" si="7"/>
        <v>0</v>
      </c>
      <c r="G18" s="62">
        <f t="shared" si="8"/>
        <v>0.28232636928289101</v>
      </c>
      <c r="H18" s="63"/>
      <c r="I18" s="1">
        <f t="shared" si="9"/>
        <v>0.82738536532377427</v>
      </c>
      <c r="M18" s="1" t="s">
        <v>125</v>
      </c>
      <c r="N18" s="1">
        <v>6.2138236295539668</v>
      </c>
      <c r="O18" s="1">
        <v>7.063853517984942</v>
      </c>
      <c r="P18" s="1">
        <v>31.094527363184078</v>
      </c>
      <c r="Q18" s="1">
        <v>0.34590107229332412</v>
      </c>
    </row>
    <row r="19" spans="1:17" ht="35.25" customHeight="1">
      <c r="A19" s="21">
        <v>15</v>
      </c>
      <c r="B19" s="41" t="s">
        <v>105</v>
      </c>
      <c r="C19" s="62">
        <f t="shared" si="5"/>
        <v>6.8429598700997447</v>
      </c>
      <c r="D19" s="62">
        <f t="shared" si="6"/>
        <v>5.7852235747860679</v>
      </c>
      <c r="E19" s="63">
        <f t="shared" si="1"/>
        <v>-15.457292098634781</v>
      </c>
      <c r="F19" s="62">
        <f t="shared" si="7"/>
        <v>0</v>
      </c>
      <c r="G19" s="62">
        <f t="shared" si="8"/>
        <v>1.098901098901099</v>
      </c>
      <c r="H19" s="63"/>
      <c r="I19" s="1">
        <f t="shared" si="9"/>
        <v>0.84542707901365222</v>
      </c>
      <c r="M19" s="1" t="s">
        <v>126</v>
      </c>
      <c r="N19" s="1">
        <v>0</v>
      </c>
    </row>
    <row r="20" spans="1:17" ht="35.25" customHeight="1">
      <c r="A20" s="21">
        <v>16</v>
      </c>
      <c r="B20" s="41" t="s">
        <v>26</v>
      </c>
      <c r="C20" s="62">
        <f t="shared" si="5"/>
        <v>6.9763172388470718</v>
      </c>
      <c r="D20" s="62">
        <f t="shared" si="6"/>
        <v>6.442113013068286</v>
      </c>
      <c r="E20" s="63">
        <f t="shared" si="1"/>
        <v>-7.6573958363606494</v>
      </c>
      <c r="F20" s="62">
        <f t="shared" si="7"/>
        <v>78.616352201257868</v>
      </c>
      <c r="G20" s="62">
        <f t="shared" si="8"/>
        <v>0</v>
      </c>
      <c r="H20" s="63">
        <f t="shared" si="4"/>
        <v>-100</v>
      </c>
      <c r="I20" s="1">
        <f t="shared" si="9"/>
        <v>0.92342604163639352</v>
      </c>
      <c r="M20" s="1" t="s">
        <v>127</v>
      </c>
    </row>
    <row r="21" spans="1:17" ht="35.25" customHeight="1">
      <c r="A21" s="21">
        <v>17</v>
      </c>
      <c r="B21" s="41" t="s">
        <v>27</v>
      </c>
      <c r="C21" s="62">
        <f t="shared" si="5"/>
        <v>6.9284064665127021</v>
      </c>
      <c r="D21" s="62">
        <f t="shared" si="6"/>
        <v>6.3803299097416737</v>
      </c>
      <c r="E21" s="63">
        <f t="shared" si="1"/>
        <v>-7.9105716360618459</v>
      </c>
      <c r="F21" s="62">
        <f t="shared" si="7"/>
        <v>0</v>
      </c>
      <c r="G21" s="62">
        <f t="shared" si="8"/>
        <v>0</v>
      </c>
      <c r="H21" s="63"/>
      <c r="I21" s="1">
        <f t="shared" si="9"/>
        <v>0.92089428363938153</v>
      </c>
      <c r="M21" s="1" t="s">
        <v>128</v>
      </c>
      <c r="N21" s="1">
        <v>5.7863194874974164</v>
      </c>
      <c r="O21" s="1">
        <v>4.5171004517100446</v>
      </c>
      <c r="P21" s="1">
        <v>0</v>
      </c>
      <c r="Q21" s="1">
        <v>0</v>
      </c>
    </row>
    <row r="22" spans="1:17" ht="35.25" customHeight="1">
      <c r="A22" s="21">
        <v>18</v>
      </c>
      <c r="B22" s="41" t="s">
        <v>28</v>
      </c>
      <c r="C22" s="62">
        <f t="shared" si="5"/>
        <v>7.2506368802665104</v>
      </c>
      <c r="D22" s="62">
        <f t="shared" si="6"/>
        <v>6.2060405461315682</v>
      </c>
      <c r="E22" s="63">
        <f t="shared" si="1"/>
        <v>-14.406959711055705</v>
      </c>
      <c r="F22" s="62">
        <f t="shared" si="7"/>
        <v>0</v>
      </c>
      <c r="G22" s="62">
        <f t="shared" si="8"/>
        <v>0</v>
      </c>
      <c r="H22" s="63"/>
      <c r="I22" s="1">
        <f t="shared" si="9"/>
        <v>0.855930402889443</v>
      </c>
      <c r="M22" s="1" t="s">
        <v>129</v>
      </c>
      <c r="N22" s="1">
        <v>0</v>
      </c>
      <c r="P22" s="1">
        <v>0</v>
      </c>
      <c r="Q22" s="1">
        <v>0</v>
      </c>
    </row>
    <row r="23" spans="1:17" ht="27.75" customHeight="1">
      <c r="A23" s="21">
        <v>19</v>
      </c>
      <c r="B23" s="41" t="s">
        <v>29</v>
      </c>
      <c r="C23" s="62">
        <f t="shared" si="5"/>
        <v>7.4118589743589745</v>
      </c>
      <c r="D23" s="62">
        <f t="shared" si="6"/>
        <v>8.2168691621602648</v>
      </c>
      <c r="E23" s="63">
        <f t="shared" si="1"/>
        <v>10.861110425686604</v>
      </c>
      <c r="F23" s="62">
        <f t="shared" si="7"/>
        <v>0</v>
      </c>
      <c r="G23" s="62">
        <f t="shared" si="8"/>
        <v>0.27847396268448898</v>
      </c>
      <c r="H23" s="63"/>
      <c r="I23" s="1">
        <f t="shared" si="9"/>
        <v>1.108611104256866</v>
      </c>
      <c r="M23" s="1" t="s">
        <v>130</v>
      </c>
      <c r="N23" s="1">
        <v>6.8743887103535002</v>
      </c>
      <c r="O23" s="1">
        <v>6.4991839589647933</v>
      </c>
      <c r="P23" s="1">
        <v>42.730477513086207</v>
      </c>
      <c r="Q23" s="1">
        <v>0.33057851239669422</v>
      </c>
    </row>
    <row r="24" spans="1:17" ht="27.75" customHeight="1">
      <c r="A24" s="21">
        <v>20</v>
      </c>
      <c r="B24" s="41" t="s">
        <v>30</v>
      </c>
      <c r="C24" s="62">
        <f t="shared" si="5"/>
        <v>6.8248587570621471</v>
      </c>
      <c r="D24" s="62">
        <f t="shared" si="6"/>
        <v>7.126790576536048</v>
      </c>
      <c r="E24" s="63">
        <f t="shared" si="1"/>
        <v>4.4240009972583323</v>
      </c>
      <c r="F24" s="62">
        <f t="shared" si="7"/>
        <v>8.1096423647717142</v>
      </c>
      <c r="G24" s="62">
        <f t="shared" si="8"/>
        <v>0.25619128949615716</v>
      </c>
      <c r="H24" s="63">
        <f t="shared" si="4"/>
        <v>-96.840905209222882</v>
      </c>
      <c r="I24" s="1">
        <f t="shared" si="9"/>
        <v>1.0442400099725833</v>
      </c>
      <c r="M24" s="1" t="s">
        <v>131</v>
      </c>
      <c r="N24" s="1">
        <v>4.3675505086083009</v>
      </c>
      <c r="O24" s="1">
        <v>5.2012203980822314</v>
      </c>
      <c r="P24" s="1">
        <v>0</v>
      </c>
      <c r="Q24" s="1">
        <v>0</v>
      </c>
    </row>
    <row r="25" spans="1:17" ht="27.75" customHeight="1">
      <c r="A25" s="21">
        <v>21</v>
      </c>
      <c r="B25" s="41" t="s">
        <v>31</v>
      </c>
      <c r="C25" s="62">
        <f t="shared" si="5"/>
        <v>6.8535278095070735</v>
      </c>
      <c r="D25" s="62">
        <f t="shared" si="6"/>
        <v>7.7006704113063957</v>
      </c>
      <c r="E25" s="63">
        <f t="shared" si="1"/>
        <v>12.360679424459093</v>
      </c>
      <c r="F25" s="62">
        <f t="shared" si="7"/>
        <v>0</v>
      </c>
      <c r="G25" s="62">
        <f t="shared" si="8"/>
        <v>0</v>
      </c>
      <c r="H25" s="63"/>
      <c r="I25" s="1">
        <f t="shared" si="9"/>
        <v>1.1236067942445909</v>
      </c>
      <c r="J25" s="1" t="e">
        <f>G25/F25</f>
        <v>#DIV/0!</v>
      </c>
      <c r="M25" s="1" t="s">
        <v>132</v>
      </c>
      <c r="N25" s="1">
        <v>4.4082096980613361</v>
      </c>
      <c r="O25" s="1">
        <v>5.001683258789015</v>
      </c>
      <c r="P25" s="1">
        <v>0</v>
      </c>
      <c r="Q25" s="1">
        <v>0</v>
      </c>
    </row>
    <row r="26" spans="1:17" ht="27.75" customHeight="1">
      <c r="A26" s="21">
        <v>22</v>
      </c>
      <c r="B26" s="41" t="s">
        <v>32</v>
      </c>
      <c r="C26" s="62">
        <f t="shared" si="5"/>
        <v>6.7989332708144063</v>
      </c>
      <c r="D26" s="62">
        <f t="shared" si="6"/>
        <v>6.2132713026444666</v>
      </c>
      <c r="E26" s="63">
        <f t="shared" si="1"/>
        <v>-8.6140273016650326</v>
      </c>
      <c r="F26" s="62">
        <f t="shared" si="7"/>
        <v>10.409076714895388</v>
      </c>
      <c r="G26" s="62">
        <f t="shared" si="8"/>
        <v>0</v>
      </c>
      <c r="H26" s="63">
        <f t="shared" si="4"/>
        <v>-100</v>
      </c>
      <c r="I26" s="1">
        <f t="shared" si="9"/>
        <v>0.91385972698334972</v>
      </c>
      <c r="J26" s="1">
        <v>100</v>
      </c>
      <c r="K26" s="64"/>
      <c r="M26" s="1" t="s">
        <v>133</v>
      </c>
      <c r="N26" s="1">
        <v>4.4202434336963483</v>
      </c>
      <c r="O26" s="1">
        <v>5.1652208463015699</v>
      </c>
      <c r="P26" s="1">
        <v>0</v>
      </c>
      <c r="Q26" s="1">
        <v>0</v>
      </c>
    </row>
    <row r="27" spans="1:17" ht="27.75" customHeight="1">
      <c r="A27" s="21">
        <v>23</v>
      </c>
      <c r="B27" s="41" t="s">
        <v>33</v>
      </c>
      <c r="C27" s="62">
        <f>N32</f>
        <v>5.8638443935926778</v>
      </c>
      <c r="D27" s="62">
        <f>O32</f>
        <v>5.8126619770455381</v>
      </c>
      <c r="E27" s="63">
        <f t="shared" si="1"/>
        <v>-0.8728474548722005</v>
      </c>
      <c r="F27" s="62">
        <f>P32</f>
        <v>15.610365282547612</v>
      </c>
      <c r="G27" s="62">
        <f>Q32</f>
        <v>0.15206812652068127</v>
      </c>
      <c r="H27" s="63">
        <f t="shared" si="4"/>
        <v>-99.025851581508519</v>
      </c>
      <c r="I27" s="1">
        <f t="shared" si="9"/>
        <v>0.99127152545127806</v>
      </c>
      <c r="J27" s="1">
        <v>100</v>
      </c>
      <c r="M27" s="1" t="s">
        <v>134</v>
      </c>
      <c r="N27" s="1">
        <v>4.7051756932625883</v>
      </c>
      <c r="O27" s="1">
        <v>4.4414947927302428</v>
      </c>
      <c r="P27" s="1">
        <v>0</v>
      </c>
      <c r="Q27" s="1">
        <v>0</v>
      </c>
    </row>
    <row r="28" spans="1:17" ht="27.75" customHeight="1">
      <c r="A28" s="21">
        <v>24</v>
      </c>
      <c r="B28" s="41" t="s">
        <v>106</v>
      </c>
      <c r="C28" s="62">
        <f>N18</f>
        <v>6.2138236295539668</v>
      </c>
      <c r="D28" s="62">
        <f>O18</f>
        <v>7.063853517984942</v>
      </c>
      <c r="E28" s="63">
        <f t="shared" si="1"/>
        <v>13.679659081215206</v>
      </c>
      <c r="F28" s="62">
        <f>P18</f>
        <v>31.094527363184078</v>
      </c>
      <c r="G28" s="62">
        <f>Q18</f>
        <v>0.34590107229332412</v>
      </c>
      <c r="H28" s="63">
        <f t="shared" si="4"/>
        <v>-98.887582151504674</v>
      </c>
      <c r="I28" s="1">
        <f t="shared" si="9"/>
        <v>1.136796590812152</v>
      </c>
      <c r="M28" s="1" t="s">
        <v>135</v>
      </c>
      <c r="N28" s="1">
        <v>4.7540506451925877</v>
      </c>
      <c r="O28" s="1">
        <v>5.2610876192349298</v>
      </c>
      <c r="P28" s="1">
        <v>0</v>
      </c>
      <c r="Q28" s="1">
        <v>0</v>
      </c>
    </row>
    <row r="29" spans="1:17" ht="27.75" customHeight="1">
      <c r="A29" s="21">
        <v>25</v>
      </c>
      <c r="B29" s="41" t="s">
        <v>34</v>
      </c>
      <c r="C29" s="62">
        <f>N21</f>
        <v>5.7863194874974164</v>
      </c>
      <c r="D29" s="62">
        <f>O21</f>
        <v>4.5171004517100446</v>
      </c>
      <c r="E29" s="63">
        <f t="shared" si="1"/>
        <v>-21.934824693482469</v>
      </c>
      <c r="F29" s="62">
        <f>P21</f>
        <v>0</v>
      </c>
      <c r="G29" s="62">
        <f>Q21</f>
        <v>0</v>
      </c>
      <c r="H29" s="63"/>
      <c r="I29" s="1">
        <f t="shared" si="9"/>
        <v>0.78065175306517531</v>
      </c>
      <c r="M29" s="1" t="s">
        <v>136</v>
      </c>
      <c r="N29" s="1">
        <v>5.2980871117059838</v>
      </c>
      <c r="O29" s="1">
        <v>6.0394151303242216</v>
      </c>
      <c r="P29" s="1">
        <v>0</v>
      </c>
      <c r="Q29" s="1">
        <v>0</v>
      </c>
    </row>
    <row r="30" spans="1:17" ht="27.75" customHeight="1">
      <c r="A30" s="21">
        <v>26</v>
      </c>
      <c r="B30" s="41" t="s">
        <v>35</v>
      </c>
      <c r="C30" s="62">
        <f>N23</f>
        <v>6.8743887103535002</v>
      </c>
      <c r="D30" s="62">
        <f>O23</f>
        <v>6.4991839589647933</v>
      </c>
      <c r="E30" s="63">
        <f t="shared" si="1"/>
        <v>-5.4580089546523993</v>
      </c>
      <c r="F30" s="62">
        <f>P23</f>
        <v>42.730477513086207</v>
      </c>
      <c r="G30" s="62">
        <f>Q23</f>
        <v>0.33057851239669422</v>
      </c>
      <c r="H30" s="63">
        <f t="shared" si="4"/>
        <v>-99.226363636363629</v>
      </c>
      <c r="I30" s="1">
        <f t="shared" si="9"/>
        <v>0.94541991045347606</v>
      </c>
      <c r="J30" s="1">
        <v>100</v>
      </c>
      <c r="M30" s="65" t="s">
        <v>137</v>
      </c>
      <c r="N30" s="1">
        <v>3.6535568450462068</v>
      </c>
      <c r="O30" s="1">
        <v>4.4917864476386038</v>
      </c>
      <c r="P30" s="1">
        <v>0</v>
      </c>
      <c r="Q30" s="1">
        <v>0</v>
      </c>
    </row>
    <row r="31" spans="1:17" ht="42" customHeight="1">
      <c r="A31" s="21">
        <v>27</v>
      </c>
      <c r="B31" s="41" t="s">
        <v>36</v>
      </c>
      <c r="C31" s="62">
        <f>N33</f>
        <v>4.496871741397289</v>
      </c>
      <c r="D31" s="62">
        <f>O33</f>
        <v>4.8344370860927146</v>
      </c>
      <c r="E31" s="63">
        <f t="shared" si="1"/>
        <v>7.5066705058066958</v>
      </c>
      <c r="F31" s="62">
        <f>P33</f>
        <v>30.102347983142685</v>
      </c>
      <c r="G31" s="62">
        <f>Q33</f>
        <v>0</v>
      </c>
      <c r="H31" s="63">
        <f t="shared" si="4"/>
        <v>-100</v>
      </c>
      <c r="I31" s="1">
        <f t="shared" si="9"/>
        <v>1.0750667050580669</v>
      </c>
      <c r="J31" s="1">
        <f>G31/F31</f>
        <v>0</v>
      </c>
      <c r="M31" s="1" t="s">
        <v>138</v>
      </c>
      <c r="N31" s="1">
        <v>0</v>
      </c>
      <c r="O31" s="1">
        <v>0</v>
      </c>
      <c r="P31" s="1">
        <v>18.056788600147463</v>
      </c>
      <c r="Q31" s="1">
        <v>0.10770556376169374</v>
      </c>
    </row>
    <row r="32" spans="1:17" ht="42" customHeight="1">
      <c r="A32" s="21">
        <v>28</v>
      </c>
      <c r="B32" s="41" t="s">
        <v>37</v>
      </c>
      <c r="C32" s="62">
        <f>N5</f>
        <v>4.0509948766829496</v>
      </c>
      <c r="D32" s="62">
        <f>O5</f>
        <v>6.0091905266878758</v>
      </c>
      <c r="E32" s="63">
        <f t="shared" si="1"/>
        <v>48.338635560268671</v>
      </c>
      <c r="F32" s="62">
        <f>P5</f>
        <v>0</v>
      </c>
      <c r="G32" s="62">
        <f>Q5</f>
        <v>0.44111160123511245</v>
      </c>
      <c r="H32" s="63"/>
      <c r="I32" s="1">
        <f t="shared" si="9"/>
        <v>1.4833863556026867</v>
      </c>
      <c r="M32" s="1" t="s">
        <v>139</v>
      </c>
      <c r="N32" s="1">
        <v>5.8638443935926778</v>
      </c>
      <c r="O32" s="1">
        <v>5.8126619770455381</v>
      </c>
      <c r="P32" s="1">
        <v>15.610365282547612</v>
      </c>
      <c r="Q32" s="1">
        <v>0.15206812652068127</v>
      </c>
    </row>
    <row r="33" spans="1:17" ht="37.5">
      <c r="A33" s="21">
        <v>29</v>
      </c>
      <c r="B33" s="41" t="s">
        <v>38</v>
      </c>
      <c r="C33" s="62">
        <f>N34</f>
        <v>4.3002592803389623</v>
      </c>
      <c r="D33" s="62">
        <f>O34</f>
        <v>2.7526543452615022</v>
      </c>
      <c r="E33" s="63">
        <f t="shared" si="1"/>
        <v>-35.988642409382166</v>
      </c>
      <c r="F33" s="62">
        <f>P34</f>
        <v>0</v>
      </c>
      <c r="G33" s="62">
        <f>Q34</f>
        <v>0</v>
      </c>
      <c r="H33" s="63"/>
      <c r="I33" s="1">
        <f t="shared" si="9"/>
        <v>0.64011357590617834</v>
      </c>
      <c r="M33" s="1" t="s">
        <v>140</v>
      </c>
      <c r="N33" s="1">
        <v>4.496871741397289</v>
      </c>
      <c r="O33" s="1">
        <v>4.8344370860927146</v>
      </c>
      <c r="P33" s="1">
        <v>30.102347983142685</v>
      </c>
      <c r="Q33" s="1">
        <v>0</v>
      </c>
    </row>
    <row r="34" spans="1:17" hidden="1">
      <c r="B34" s="66" t="s">
        <v>88</v>
      </c>
      <c r="C34" s="1">
        <v>19</v>
      </c>
      <c r="M34" s="1" t="s">
        <v>141</v>
      </c>
      <c r="N34" s="1">
        <v>4.3002592803389623</v>
      </c>
      <c r="O34" s="1">
        <v>2.7526543452615022</v>
      </c>
      <c r="P34" s="1">
        <v>0</v>
      </c>
      <c r="Q34" s="1">
        <v>0</v>
      </c>
    </row>
    <row r="35" spans="1:17" hidden="1">
      <c r="C35" s="1">
        <v>6</v>
      </c>
      <c r="M35" s="1" t="s">
        <v>142</v>
      </c>
      <c r="N35" s="1">
        <v>2.9560810810810811</v>
      </c>
      <c r="O35" s="1">
        <v>2.7316663164530364</v>
      </c>
      <c r="P35" s="1">
        <v>0</v>
      </c>
      <c r="Q35" s="1">
        <v>0</v>
      </c>
    </row>
    <row r="36" spans="1:17" hidden="1">
      <c r="C36" s="1">
        <v>108</v>
      </c>
      <c r="M36" s="1" t="s">
        <v>143</v>
      </c>
      <c r="N36" s="1">
        <v>6.7330621405526729</v>
      </c>
      <c r="O36" s="1">
        <v>6.1072373166626592</v>
      </c>
      <c r="P36" s="1">
        <v>17.497812773403325</v>
      </c>
      <c r="Q36" s="1">
        <v>0.45603794235680412</v>
      </c>
    </row>
    <row r="37" spans="1:17" hidden="1">
      <c r="B37" s="67" t="s">
        <v>81</v>
      </c>
    </row>
    <row r="38" spans="1:17" hidden="1">
      <c r="B38" s="99" t="s">
        <v>82</v>
      </c>
      <c r="C38" s="99"/>
      <c r="D38" s="99"/>
      <c r="E38" s="99"/>
    </row>
    <row r="39" spans="1:17" hidden="1">
      <c r="B39" s="99" t="s">
        <v>83</v>
      </c>
      <c r="C39" s="99"/>
      <c r="D39" s="99"/>
      <c r="E39" s="99"/>
    </row>
    <row r="40" spans="1:17" hidden="1">
      <c r="B40" s="68" t="s">
        <v>84</v>
      </c>
    </row>
    <row r="41" spans="1:17" hidden="1"/>
    <row r="42" spans="1:17" hidden="1"/>
    <row r="43" spans="1:17" hidden="1">
      <c r="B43" s="67"/>
    </row>
    <row r="44" spans="1:17" hidden="1"/>
    <row r="45" spans="1:17" hidden="1">
      <c r="B45" s="67" t="s">
        <v>81</v>
      </c>
    </row>
    <row r="46" spans="1:17" hidden="1">
      <c r="B46" s="99" t="s">
        <v>85</v>
      </c>
      <c r="C46" s="99"/>
      <c r="D46" s="99"/>
      <c r="E46" s="99"/>
    </row>
    <row r="47" spans="1:17" hidden="1">
      <c r="B47" s="99" t="s">
        <v>86</v>
      </c>
      <c r="C47" s="99"/>
      <c r="D47" s="99"/>
      <c r="E47" s="99"/>
    </row>
    <row r="48" spans="1:17" hidden="1">
      <c r="B48" s="68" t="s">
        <v>87</v>
      </c>
    </row>
    <row r="49" hidden="1"/>
    <row r="50" hidden="1"/>
    <row r="51" hidden="1"/>
    <row r="52" hidden="1"/>
    <row r="53" hidden="1"/>
    <row r="54" hidden="1"/>
    <row r="55" hidden="1"/>
    <row r="56" hidden="1"/>
    <row r="57" hidden="1"/>
  </sheetData>
  <mergeCells count="8">
    <mergeCell ref="N3:O3"/>
    <mergeCell ref="B47:E47"/>
    <mergeCell ref="B1:E1"/>
    <mergeCell ref="C2:D2"/>
    <mergeCell ref="F2:G2"/>
    <mergeCell ref="B38:E38"/>
    <mergeCell ref="B39:E39"/>
    <mergeCell ref="B46:E4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оценка</vt:lpstr>
      <vt:lpstr>результат</vt:lpstr>
      <vt:lpstr>смертность коррект.</vt:lpstr>
      <vt:lpstr>оценка!Область_печати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НовиковаЕ</dc:creator>
  <cp:lastModifiedBy>Шмакова</cp:lastModifiedBy>
  <cp:lastPrinted>2025-06-24T10:39:54Z</cp:lastPrinted>
  <dcterms:created xsi:type="dcterms:W3CDTF">2022-10-18T12:50:23Z</dcterms:created>
  <dcterms:modified xsi:type="dcterms:W3CDTF">2025-06-30T13:04:16Z</dcterms:modified>
</cp:coreProperties>
</file>