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3256" windowHeight="13176" activeTab="2"/>
  </bookViews>
  <sheets>
    <sheet name="1-й лист" sheetId="5" r:id="rId1"/>
    <sheet name="1-Е ПОЛУГОДИЕ" sheetId="10" r:id="rId2"/>
    <sheet name="2-Е ПОЛУГОДИЕ" sheetId="11" r:id="rId3"/>
  </sheets>
  <definedNames>
    <definedName name="_xlnm._FilterDatabase" localSheetId="1" hidden="1">'1-Е ПОЛУГОДИЕ'!$A$5:$J$91</definedName>
    <definedName name="_xlnm._FilterDatabase" localSheetId="0" hidden="1">'1-й лист'!$A$16:$J$103</definedName>
    <definedName name="_xlnm._FilterDatabase" localSheetId="2" hidden="1">'2-Е ПОЛУГОДИЕ'!$A$5:$J$91</definedName>
  </definedNames>
  <calcPr calcId="125725"/>
</workbook>
</file>

<file path=xl/calcChain.xml><?xml version="1.0" encoding="utf-8"?>
<calcChain xmlns="http://schemas.openxmlformats.org/spreadsheetml/2006/main">
  <c r="H91" i="11"/>
  <c r="F88"/>
  <c r="F89"/>
  <c r="F90"/>
  <c r="F87"/>
  <c r="H86"/>
  <c r="J85"/>
  <c r="F82"/>
  <c r="F83"/>
  <c r="F84"/>
  <c r="F85"/>
  <c r="F81"/>
  <c r="F78"/>
  <c r="H63"/>
  <c r="F78" i="10"/>
  <c r="F83" s="1"/>
  <c r="F76"/>
  <c r="H72"/>
  <c r="H70"/>
  <c r="B95" i="11"/>
  <c r="B95" i="10"/>
  <c r="J20" i="11"/>
  <c r="H20"/>
  <c r="F20"/>
  <c r="J19"/>
  <c r="H19"/>
  <c r="J42"/>
  <c r="H42"/>
  <c r="F42"/>
  <c r="H39"/>
  <c r="F39"/>
  <c r="H38"/>
  <c r="F38"/>
  <c r="H37"/>
  <c r="D8"/>
  <c r="D7"/>
  <c r="J28" i="10"/>
  <c r="H28"/>
  <c r="J46"/>
  <c r="H46"/>
  <c r="J26"/>
  <c r="H26"/>
  <c r="J27"/>
  <c r="H27"/>
  <c r="B85"/>
  <c r="B85" i="11" s="1"/>
  <c r="B86" i="10"/>
  <c r="B86" i="11" s="1"/>
  <c r="B87" i="10"/>
  <c r="B87" i="11" s="1"/>
  <c r="B88" i="10"/>
  <c r="B88" i="11" s="1"/>
  <c r="B89" i="10"/>
  <c r="B89" i="11" s="1"/>
  <c r="B90" i="10"/>
  <c r="B90" i="11" s="1"/>
  <c r="B91" i="10"/>
  <c r="B91" i="11" s="1"/>
  <c r="J102" i="5"/>
  <c r="I91" i="11" s="1"/>
  <c r="I102" i="5"/>
  <c r="H102"/>
  <c r="G102"/>
  <c r="C91" i="10" s="1"/>
  <c r="J101" i="5"/>
  <c r="I101"/>
  <c r="G90" i="11" s="1"/>
  <c r="H101" i="5"/>
  <c r="E90" i="10" s="1"/>
  <c r="G101" i="5"/>
  <c r="C90" i="11" s="1"/>
  <c r="J100" i="5"/>
  <c r="I89" i="10" s="1"/>
  <c r="I100" i="5"/>
  <c r="H100"/>
  <c r="E89" i="11" s="1"/>
  <c r="G100" i="5"/>
  <c r="C89" i="11" s="1"/>
  <c r="J99" i="5"/>
  <c r="I99"/>
  <c r="G88" i="11" s="1"/>
  <c r="H99" i="5"/>
  <c r="E88" i="11" s="1"/>
  <c r="G99" i="5"/>
  <c r="C88" i="11" s="1"/>
  <c r="J98" i="5"/>
  <c r="I87" i="11" s="1"/>
  <c r="I98" i="5"/>
  <c r="H98"/>
  <c r="G98"/>
  <c r="C87" i="10" s="1"/>
  <c r="J97" i="5"/>
  <c r="I97"/>
  <c r="H97"/>
  <c r="G97"/>
  <c r="C86" i="11" s="1"/>
  <c r="J96" i="5"/>
  <c r="I85" i="11" s="1"/>
  <c r="I96" i="5"/>
  <c r="H96"/>
  <c r="G96"/>
  <c r="C85" i="11" s="1"/>
  <c r="J95" i="5"/>
  <c r="I84" i="10" s="1"/>
  <c r="I95" i="5"/>
  <c r="G84" i="10" s="1"/>
  <c r="H95" i="5"/>
  <c r="E84" i="11" s="1"/>
  <c r="G95" i="5"/>
  <c r="C84" i="10" s="1"/>
  <c r="J94" i="5"/>
  <c r="I83" i="10" s="1"/>
  <c r="I94" i="5"/>
  <c r="H94"/>
  <c r="E83" i="10" s="1"/>
  <c r="G94" i="5"/>
  <c r="C83" i="10" s="1"/>
  <c r="J93" i="5"/>
  <c r="I82" i="10" s="1"/>
  <c r="I93" i="5"/>
  <c r="G82" i="10" s="1"/>
  <c r="H93" i="5"/>
  <c r="E82" i="10" s="1"/>
  <c r="G93" i="5"/>
  <c r="C82" i="10" s="1"/>
  <c r="J92" i="5"/>
  <c r="I81" i="10" s="1"/>
  <c r="I92" i="5"/>
  <c r="G81" i="10" s="1"/>
  <c r="H92" i="5"/>
  <c r="E81" i="10" s="1"/>
  <c r="G92" i="5"/>
  <c r="C81" i="10" s="1"/>
  <c r="J91" i="5"/>
  <c r="I80" i="10" s="1"/>
  <c r="I91" i="5"/>
  <c r="G80" i="10" s="1"/>
  <c r="H91" i="5"/>
  <c r="E80" i="10" s="1"/>
  <c r="G91" i="5"/>
  <c r="J90"/>
  <c r="I79" i="10" s="1"/>
  <c r="I90" i="5"/>
  <c r="G79" i="10" s="1"/>
  <c r="H90" i="5"/>
  <c r="E79" i="10" s="1"/>
  <c r="G90" i="5"/>
  <c r="J89"/>
  <c r="I78" i="10" s="1"/>
  <c r="I89" i="5"/>
  <c r="G78" i="10" s="1"/>
  <c r="H89" i="5"/>
  <c r="E78" i="10" s="1"/>
  <c r="G89" i="5"/>
  <c r="C78" i="11" s="1"/>
  <c r="J88" i="5"/>
  <c r="I77" i="10" s="1"/>
  <c r="I88" i="5"/>
  <c r="G77" i="10" s="1"/>
  <c r="H88" i="5"/>
  <c r="E77" i="10" s="1"/>
  <c r="G88" i="5"/>
  <c r="C77" i="11" s="1"/>
  <c r="J87" i="5"/>
  <c r="I76" i="10" s="1"/>
  <c r="I87" i="5"/>
  <c r="G76" i="10" s="1"/>
  <c r="H87" i="5"/>
  <c r="E76" i="10" s="1"/>
  <c r="G87" i="5"/>
  <c r="J86"/>
  <c r="I75" i="10" s="1"/>
  <c r="I86" i="5"/>
  <c r="G75" i="10" s="1"/>
  <c r="H86" i="5"/>
  <c r="E75" i="10" s="1"/>
  <c r="G86" i="5"/>
  <c r="C75" i="10" s="1"/>
  <c r="J85" i="5"/>
  <c r="I74" i="10" s="1"/>
  <c r="I85" i="5"/>
  <c r="G74" i="10" s="1"/>
  <c r="H85" i="5"/>
  <c r="E74" i="10" s="1"/>
  <c r="G85" i="5"/>
  <c r="C74" i="11" s="1"/>
  <c r="J84" i="5"/>
  <c r="I73" i="10" s="1"/>
  <c r="I84" i="5"/>
  <c r="G73" i="10" s="1"/>
  <c r="H84" i="5"/>
  <c r="E73" i="10" s="1"/>
  <c r="G84" i="5"/>
  <c r="C73" i="10" s="1"/>
  <c r="J83" i="5"/>
  <c r="I72" i="10" s="1"/>
  <c r="I83" i="5"/>
  <c r="G72" i="10" s="1"/>
  <c r="H83" i="5"/>
  <c r="E72" i="10" s="1"/>
  <c r="G83" i="5"/>
  <c r="C72" i="10" s="1"/>
  <c r="J82" i="5"/>
  <c r="I71" i="10" s="1"/>
  <c r="I82" i="5"/>
  <c r="G71" i="10" s="1"/>
  <c r="H82" i="5"/>
  <c r="E71" i="10" s="1"/>
  <c r="G82" i="5"/>
  <c r="J81"/>
  <c r="I70" i="10" s="1"/>
  <c r="I81" i="5"/>
  <c r="G70" i="10" s="1"/>
  <c r="H81" i="5"/>
  <c r="E70" i="10" s="1"/>
  <c r="G81" i="5"/>
  <c r="C70" i="11" s="1"/>
  <c r="J80" i="5"/>
  <c r="I69" i="10" s="1"/>
  <c r="I80" i="5"/>
  <c r="G69" i="10" s="1"/>
  <c r="H80" i="5"/>
  <c r="E69" i="10" s="1"/>
  <c r="G80" i="5"/>
  <c r="C69" i="10" s="1"/>
  <c r="J79" i="5"/>
  <c r="I68" i="10" s="1"/>
  <c r="I79" i="5"/>
  <c r="G68" i="10" s="1"/>
  <c r="H79" i="5"/>
  <c r="E68" i="10" s="1"/>
  <c r="G79" i="5"/>
  <c r="J78"/>
  <c r="I67" i="10" s="1"/>
  <c r="I78" i="5"/>
  <c r="G67" i="10" s="1"/>
  <c r="H78" i="5"/>
  <c r="E67" i="10" s="1"/>
  <c r="G78" i="5"/>
  <c r="C67" i="10" s="1"/>
  <c r="J77" i="5"/>
  <c r="I66" i="10" s="1"/>
  <c r="I77" i="5"/>
  <c r="G66" i="11" s="1"/>
  <c r="H77" i="5"/>
  <c r="E66" i="10" s="1"/>
  <c r="G77" i="5"/>
  <c r="C66" i="11" s="1"/>
  <c r="J76" i="5"/>
  <c r="I65" i="10" s="1"/>
  <c r="I76" i="5"/>
  <c r="G65" i="10" s="1"/>
  <c r="H76" i="5"/>
  <c r="E65" i="10" s="1"/>
  <c r="G76" i="5"/>
  <c r="C65" i="10" s="1"/>
  <c r="J75" i="5"/>
  <c r="I64" i="10" s="1"/>
  <c r="I75" i="5"/>
  <c r="G64" i="10" s="1"/>
  <c r="H75" i="5"/>
  <c r="E64" i="10" s="1"/>
  <c r="G75" i="5"/>
  <c r="J74"/>
  <c r="I63" i="10" s="1"/>
  <c r="I74" i="5"/>
  <c r="G63" i="10" s="1"/>
  <c r="H74" i="5"/>
  <c r="E63" i="10" s="1"/>
  <c r="G74" i="5"/>
  <c r="J73"/>
  <c r="I62" i="10" s="1"/>
  <c r="I73" i="5"/>
  <c r="G62" i="10" s="1"/>
  <c r="H73" i="5"/>
  <c r="E62" i="10" s="1"/>
  <c r="G73" i="5"/>
  <c r="C62" i="11" s="1"/>
  <c r="J72" i="5"/>
  <c r="I61" i="10" s="1"/>
  <c r="I72" i="5"/>
  <c r="G61" i="10" s="1"/>
  <c r="H72" i="5"/>
  <c r="E61" i="10" s="1"/>
  <c r="G72" i="5"/>
  <c r="C61" i="10" s="1"/>
  <c r="J71" i="5"/>
  <c r="I60" i="10" s="1"/>
  <c r="I71" i="5"/>
  <c r="G60" i="10" s="1"/>
  <c r="H71" i="5"/>
  <c r="E60" i="10" s="1"/>
  <c r="G71" i="5"/>
  <c r="C60" i="10" s="1"/>
  <c r="J70" i="5"/>
  <c r="I59" i="10" s="1"/>
  <c r="I70" i="5"/>
  <c r="H70"/>
  <c r="E59" i="10" s="1"/>
  <c r="G70" i="5"/>
  <c r="J69"/>
  <c r="I58" i="10" s="1"/>
  <c r="I69" i="5"/>
  <c r="G58" i="10" s="1"/>
  <c r="H69" i="5"/>
  <c r="E58" i="10" s="1"/>
  <c r="G69" i="5"/>
  <c r="C58" i="10" s="1"/>
  <c r="J68" i="5"/>
  <c r="I57" i="10" s="1"/>
  <c r="I68" i="5"/>
  <c r="G57" i="10" s="1"/>
  <c r="H68" i="5"/>
  <c r="E57" i="10" s="1"/>
  <c r="G68" i="5"/>
  <c r="C57" i="10" s="1"/>
  <c r="J67" i="5"/>
  <c r="I56" i="10" s="1"/>
  <c r="I67" i="5"/>
  <c r="G56" i="10" s="1"/>
  <c r="H67" i="5"/>
  <c r="E56" i="10" s="1"/>
  <c r="G67" i="5"/>
  <c r="J66"/>
  <c r="I55" i="10" s="1"/>
  <c r="I66" i="5"/>
  <c r="G55" i="10" s="1"/>
  <c r="H66" i="5"/>
  <c r="E55" i="10" s="1"/>
  <c r="G66" i="5"/>
  <c r="C55" i="10" s="1"/>
  <c r="J65" i="5"/>
  <c r="I54" i="10" s="1"/>
  <c r="I65" i="5"/>
  <c r="G54" i="10" s="1"/>
  <c r="H65" i="5"/>
  <c r="E54" i="10" s="1"/>
  <c r="G65" i="5"/>
  <c r="C54" i="10" s="1"/>
  <c r="J64" i="5"/>
  <c r="I53" i="10" s="1"/>
  <c r="I64" i="5"/>
  <c r="G53" i="10" s="1"/>
  <c r="H64" i="5"/>
  <c r="E53" i="10" s="1"/>
  <c r="G64" i="5"/>
  <c r="J63"/>
  <c r="I52" i="10" s="1"/>
  <c r="I63" i="5"/>
  <c r="H63"/>
  <c r="E52" i="10" s="1"/>
  <c r="G63" i="5"/>
  <c r="J62"/>
  <c r="I51" i="10" s="1"/>
  <c r="I62" i="5"/>
  <c r="G51" i="10" s="1"/>
  <c r="H62" i="5"/>
  <c r="E51" i="10" s="1"/>
  <c r="G62" i="5"/>
  <c r="C51" i="11" s="1"/>
  <c r="J61" i="5"/>
  <c r="I50" i="10" s="1"/>
  <c r="I61" i="5"/>
  <c r="G50" i="10" s="1"/>
  <c r="H61" i="5"/>
  <c r="E50" i="10" s="1"/>
  <c r="G61" i="5"/>
  <c r="C50" i="11" s="1"/>
  <c r="J60" i="5"/>
  <c r="I49" i="10" s="1"/>
  <c r="I60" i="5"/>
  <c r="G49" i="10" s="1"/>
  <c r="H60" i="5"/>
  <c r="E49" i="10" s="1"/>
  <c r="G60" i="5"/>
  <c r="J59"/>
  <c r="I48" i="10" s="1"/>
  <c r="I59" i="5"/>
  <c r="G48" i="10" s="1"/>
  <c r="H59" i="5"/>
  <c r="G59"/>
  <c r="J58"/>
  <c r="I47" i="10" s="1"/>
  <c r="I58" i="5"/>
  <c r="G47" i="10" s="1"/>
  <c r="H58" i="5"/>
  <c r="E47" i="10" s="1"/>
  <c r="G58" i="5"/>
  <c r="J57"/>
  <c r="I46" i="10" s="1"/>
  <c r="I57" i="5"/>
  <c r="G46" i="10" s="1"/>
  <c r="H57" i="5"/>
  <c r="E46" i="10" s="1"/>
  <c r="G57" i="5"/>
  <c r="C46" i="11" s="1"/>
  <c r="J56" i="5"/>
  <c r="I45" i="10" s="1"/>
  <c r="I56" i="5"/>
  <c r="G45" i="10" s="1"/>
  <c r="H56" i="5"/>
  <c r="E45" i="10" s="1"/>
  <c r="G56" i="5"/>
  <c r="C45" i="11" s="1"/>
  <c r="J55" i="5"/>
  <c r="I44" i="10" s="1"/>
  <c r="I55" i="5"/>
  <c r="G44" i="10" s="1"/>
  <c r="H55" i="5"/>
  <c r="E44" i="10" s="1"/>
  <c r="G55" i="5"/>
  <c r="C44" i="10" s="1"/>
  <c r="J54" i="5"/>
  <c r="I43" i="10" s="1"/>
  <c r="I54" i="5"/>
  <c r="G43" i="10" s="1"/>
  <c r="H54" i="5"/>
  <c r="E43" i="10" s="1"/>
  <c r="G54" i="5"/>
  <c r="J53"/>
  <c r="I42" i="10" s="1"/>
  <c r="I53" i="5"/>
  <c r="G42" i="11" s="1"/>
  <c r="H53" i="5"/>
  <c r="E42" i="10" s="1"/>
  <c r="G53" i="5"/>
  <c r="J52"/>
  <c r="I41" i="10" s="1"/>
  <c r="I52" i="5"/>
  <c r="G41" i="10" s="1"/>
  <c r="H52" i="5"/>
  <c r="E41" i="10" s="1"/>
  <c r="G52" i="5"/>
  <c r="C41" i="10" s="1"/>
  <c r="J51" i="5"/>
  <c r="I40" i="10" s="1"/>
  <c r="I51" i="5"/>
  <c r="H51"/>
  <c r="E40" i="10" s="1"/>
  <c r="G51" i="5"/>
  <c r="J50"/>
  <c r="I39" i="10" s="1"/>
  <c r="I50" i="5"/>
  <c r="G39" i="10" s="1"/>
  <c r="H50" i="5"/>
  <c r="E39" i="10" s="1"/>
  <c r="G50" i="5"/>
  <c r="C39" i="11" s="1"/>
  <c r="J49" i="5"/>
  <c r="I38" i="10" s="1"/>
  <c r="I49" i="5"/>
  <c r="G38" i="10" s="1"/>
  <c r="H49" i="5"/>
  <c r="E38" i="10" s="1"/>
  <c r="G49" i="5"/>
  <c r="C38" i="10" s="1"/>
  <c r="J48" i="5"/>
  <c r="I37" i="10" s="1"/>
  <c r="I48" i="5"/>
  <c r="G37" i="10" s="1"/>
  <c r="H48" i="5"/>
  <c r="E37" i="10" s="1"/>
  <c r="G48" i="5"/>
  <c r="J47"/>
  <c r="I36" i="10" s="1"/>
  <c r="I47" i="5"/>
  <c r="G36" i="10" s="1"/>
  <c r="H47" i="5"/>
  <c r="G47"/>
  <c r="C36" i="10" s="1"/>
  <c r="J46" i="5"/>
  <c r="I35" i="10" s="1"/>
  <c r="I46" i="5"/>
  <c r="G35" i="10" s="1"/>
  <c r="H46" i="5"/>
  <c r="E35" i="10" s="1"/>
  <c r="G46" i="5"/>
  <c r="C35" i="11" s="1"/>
  <c r="J45" i="5"/>
  <c r="I34" i="10" s="1"/>
  <c r="I45" i="5"/>
  <c r="G34" i="10" s="1"/>
  <c r="H45" i="5"/>
  <c r="E34" i="10" s="1"/>
  <c r="G45" i="5"/>
  <c r="C34" i="11" s="1"/>
  <c r="J44" i="5"/>
  <c r="I33" i="10" s="1"/>
  <c r="I44" i="5"/>
  <c r="G33" i="10" s="1"/>
  <c r="H44" i="5"/>
  <c r="E33" i="10" s="1"/>
  <c r="G44" i="5"/>
  <c r="J43"/>
  <c r="I32" i="10" s="1"/>
  <c r="I43" i="5"/>
  <c r="G32" i="10" s="1"/>
  <c r="H43" i="5"/>
  <c r="E32" i="10" s="1"/>
  <c r="G43" i="5"/>
  <c r="C32" i="10" s="1"/>
  <c r="J42" i="5"/>
  <c r="I31" i="10" s="1"/>
  <c r="I42" i="5"/>
  <c r="G31" i="10" s="1"/>
  <c r="H42" i="5"/>
  <c r="E31" i="10" s="1"/>
  <c r="G42" i="5"/>
  <c r="J41"/>
  <c r="I30" i="10" s="1"/>
  <c r="I41" i="5"/>
  <c r="G30" i="10" s="1"/>
  <c r="H41" i="5"/>
  <c r="E30" i="10" s="1"/>
  <c r="G41" i="5"/>
  <c r="C30" i="10" s="1"/>
  <c r="J40" i="5"/>
  <c r="I29" i="10" s="1"/>
  <c r="I40" i="5"/>
  <c r="G29" i="10" s="1"/>
  <c r="H40" i="5"/>
  <c r="E29" i="10" s="1"/>
  <c r="G40" i="5"/>
  <c r="C29" i="10" s="1"/>
  <c r="J39" i="5"/>
  <c r="I28" i="10" s="1"/>
  <c r="I39" i="5"/>
  <c r="G28" i="10" s="1"/>
  <c r="H39" i="5"/>
  <c r="E28" i="10" s="1"/>
  <c r="G39" i="5"/>
  <c r="C28" i="10" s="1"/>
  <c r="J38" i="5"/>
  <c r="I27" i="10" s="1"/>
  <c r="I38" i="5"/>
  <c r="G27" i="10" s="1"/>
  <c r="H38" i="5"/>
  <c r="E27" i="11" s="1"/>
  <c r="G38" i="5"/>
  <c r="C27" i="10" s="1"/>
  <c r="J37" i="5"/>
  <c r="I26" i="10" s="1"/>
  <c r="I37" i="5"/>
  <c r="G26" i="10" s="1"/>
  <c r="H37" i="5"/>
  <c r="E26" i="10" s="1"/>
  <c r="G37" i="5"/>
  <c r="C26" i="10" s="1"/>
  <c r="J36" i="5"/>
  <c r="I25" i="10" s="1"/>
  <c r="I36" i="5"/>
  <c r="G25" i="10" s="1"/>
  <c r="H36" i="5"/>
  <c r="G36"/>
  <c r="C25" i="11" s="1"/>
  <c r="J35" i="5"/>
  <c r="I24" i="10" s="1"/>
  <c r="I35" i="5"/>
  <c r="G24" i="10" s="1"/>
  <c r="H35" i="5"/>
  <c r="E24" i="10" s="1"/>
  <c r="G35" i="5"/>
  <c r="C24" i="10" s="1"/>
  <c r="J34" i="5"/>
  <c r="I23" i="10" s="1"/>
  <c r="I34" i="5"/>
  <c r="G23" i="10" s="1"/>
  <c r="H34" i="5"/>
  <c r="E23" i="10" s="1"/>
  <c r="G34" i="5"/>
  <c r="C23" i="10" s="1"/>
  <c r="J33" i="5"/>
  <c r="I22" i="10" s="1"/>
  <c r="I33" i="5"/>
  <c r="G22" i="10" s="1"/>
  <c r="H33" i="5"/>
  <c r="G33"/>
  <c r="J32"/>
  <c r="I21" i="10" s="1"/>
  <c r="I32" i="5"/>
  <c r="G21" i="10" s="1"/>
  <c r="H32" i="5"/>
  <c r="E21" i="10" s="1"/>
  <c r="G32" i="5"/>
  <c r="C21" i="10" s="1"/>
  <c r="J31" i="5"/>
  <c r="I20" i="10" s="1"/>
  <c r="I31" i="5"/>
  <c r="G20" i="10" s="1"/>
  <c r="H31" i="5"/>
  <c r="E20" i="10" s="1"/>
  <c r="G31" i="5"/>
  <c r="C20" i="10" s="1"/>
  <c r="J30" i="5"/>
  <c r="I19" i="10" s="1"/>
  <c r="I30" i="5"/>
  <c r="G19" i="10" s="1"/>
  <c r="H30" i="5"/>
  <c r="E19" i="10" s="1"/>
  <c r="G30" i="5"/>
  <c r="C19" i="11" s="1"/>
  <c r="J29" i="5"/>
  <c r="I18" i="10" s="1"/>
  <c r="I29" i="5"/>
  <c r="G18" i="10" s="1"/>
  <c r="H29" i="5"/>
  <c r="E18" i="10" s="1"/>
  <c r="G29" i="5"/>
  <c r="C18" i="11" s="1"/>
  <c r="J28" i="5"/>
  <c r="I17" i="10" s="1"/>
  <c r="I28" i="5"/>
  <c r="G17" i="10" s="1"/>
  <c r="H28" i="5"/>
  <c r="G28"/>
  <c r="J27"/>
  <c r="I16" i="10" s="1"/>
  <c r="I27" i="5"/>
  <c r="G16" i="10" s="1"/>
  <c r="H27" i="5"/>
  <c r="E16" i="10" s="1"/>
  <c r="G27" i="5"/>
  <c r="C16" i="10" s="1"/>
  <c r="J26" i="5"/>
  <c r="I15" i="10" s="1"/>
  <c r="I26" i="5"/>
  <c r="G15" i="10" s="1"/>
  <c r="H26" i="5"/>
  <c r="E15" i="10" s="1"/>
  <c r="G26" i="5"/>
  <c r="J25"/>
  <c r="I14" i="10" s="1"/>
  <c r="I25" i="5"/>
  <c r="G14" i="10" s="1"/>
  <c r="H25" i="5"/>
  <c r="E14" i="10" s="1"/>
  <c r="G25" i="5"/>
  <c r="C14" i="11" s="1"/>
  <c r="J24" i="5"/>
  <c r="I13" i="10" s="1"/>
  <c r="I24" i="5"/>
  <c r="G13" i="10" s="1"/>
  <c r="H24" i="5"/>
  <c r="E13" i="11" s="1"/>
  <c r="G24" i="5"/>
  <c r="C13" i="11" s="1"/>
  <c r="J23" i="5"/>
  <c r="I12" i="10" s="1"/>
  <c r="I23" i="5"/>
  <c r="G12" i="10" s="1"/>
  <c r="H23" i="5"/>
  <c r="E12" i="10" s="1"/>
  <c r="G23" i="5"/>
  <c r="J22"/>
  <c r="I11" i="10" s="1"/>
  <c r="I22" i="5"/>
  <c r="G11" i="10" s="1"/>
  <c r="H22" i="5"/>
  <c r="E11" i="10" s="1"/>
  <c r="G22" i="5"/>
  <c r="C11" i="10" s="1"/>
  <c r="J21" i="5"/>
  <c r="I10" i="10" s="1"/>
  <c r="I21" i="5"/>
  <c r="G10" i="10" s="1"/>
  <c r="H21" i="5"/>
  <c r="E10" i="10" s="1"/>
  <c r="G21" i="5"/>
  <c r="C10" i="10" s="1"/>
  <c r="J20" i="5"/>
  <c r="I9" i="11" s="1"/>
  <c r="I20" i="5"/>
  <c r="G9" i="10" s="1"/>
  <c r="H20" i="5"/>
  <c r="G20"/>
  <c r="C9" i="11" s="1"/>
  <c r="J19" i="5"/>
  <c r="I19"/>
  <c r="G8" i="10" s="1"/>
  <c r="H19" i="5"/>
  <c r="E8" i="10" s="1"/>
  <c r="G19" i="5"/>
  <c r="C8" i="10" s="1"/>
  <c r="J18" i="5"/>
  <c r="I18"/>
  <c r="H18"/>
  <c r="E7" i="10" s="1"/>
  <c r="G18" i="5"/>
  <c r="I34" i="11"/>
  <c r="I36"/>
  <c r="I39"/>
  <c r="I40"/>
  <c r="I45"/>
  <c r="I48"/>
  <c r="C61"/>
  <c r="I73"/>
  <c r="I75"/>
  <c r="G82"/>
  <c r="I84"/>
  <c r="I38"/>
  <c r="I49"/>
  <c r="I52"/>
  <c r="I58"/>
  <c r="I60"/>
  <c r="I61"/>
  <c r="I63"/>
  <c r="I64"/>
  <c r="I65"/>
  <c r="I66"/>
  <c r="I67"/>
  <c r="I70"/>
  <c r="I76"/>
  <c r="I78"/>
  <c r="I81"/>
  <c r="D103" i="5"/>
  <c r="E103"/>
  <c r="F103"/>
  <c r="C103"/>
  <c r="G13" i="11"/>
  <c r="E19"/>
  <c r="I37"/>
  <c r="G41"/>
  <c r="G47"/>
  <c r="G48"/>
  <c r="I54"/>
  <c r="G56"/>
  <c r="I57"/>
  <c r="G58"/>
  <c r="E60"/>
  <c r="G64"/>
  <c r="G65"/>
  <c r="G67"/>
  <c r="E68"/>
  <c r="I69"/>
  <c r="G72"/>
  <c r="G73"/>
  <c r="C75"/>
  <c r="G75"/>
  <c r="G76"/>
  <c r="E78"/>
  <c r="G78"/>
  <c r="G79"/>
  <c r="I79"/>
  <c r="G80"/>
  <c r="E81"/>
  <c r="G81"/>
  <c r="G84"/>
  <c r="J17" i="5"/>
  <c r="I17"/>
  <c r="G17"/>
  <c r="C6" i="10" s="1"/>
  <c r="H17" i="5"/>
  <c r="F81" i="10" l="1"/>
  <c r="F84"/>
  <c r="F82"/>
  <c r="F85"/>
  <c r="C81" i="11"/>
  <c r="E49"/>
  <c r="E41"/>
  <c r="N52" i="5" s="1"/>
  <c r="C55" i="11"/>
  <c r="M66" i="5" s="1"/>
  <c r="E72" i="11"/>
  <c r="C38"/>
  <c r="E82"/>
  <c r="E35"/>
  <c r="N46" i="5" s="1"/>
  <c r="E29" i="11"/>
  <c r="N40" i="5" s="1"/>
  <c r="E57" i="11"/>
  <c r="N68" i="5" s="1"/>
  <c r="G25" i="11"/>
  <c r="G9"/>
  <c r="O20" i="5" s="1"/>
  <c r="E42" i="11"/>
  <c r="N53" i="5" s="1"/>
  <c r="G54" i="11"/>
  <c r="E23"/>
  <c r="G19"/>
  <c r="O30" i="5" s="1"/>
  <c r="I68" i="11"/>
  <c r="P79" i="5" s="1"/>
  <c r="I20" i="11"/>
  <c r="P31" i="5" s="1"/>
  <c r="I35" i="11"/>
  <c r="P46" i="5" s="1"/>
  <c r="I62" i="11"/>
  <c r="P73" i="5" s="1"/>
  <c r="C29" i="11"/>
  <c r="M40" i="5" s="1"/>
  <c r="I83" i="11"/>
  <c r="P94" i="5" s="1"/>
  <c r="I44" i="11"/>
  <c r="I41"/>
  <c r="P52" i="5" s="1"/>
  <c r="I53" i="11"/>
  <c r="P64" i="5" s="1"/>
  <c r="I71" i="11"/>
  <c r="I59"/>
  <c r="I56"/>
  <c r="P67" i="5" s="1"/>
  <c r="G45" i="11"/>
  <c r="O56" i="5" s="1"/>
  <c r="I19" i="11"/>
  <c r="P30" i="5" s="1"/>
  <c r="I77" i="11"/>
  <c r="I74"/>
  <c r="P85" i="5" s="1"/>
  <c r="G20" i="11"/>
  <c r="O31" i="5" s="1"/>
  <c r="E26" i="11"/>
  <c r="N37" i="5" s="1"/>
  <c r="G12" i="11"/>
  <c r="G15"/>
  <c r="O26" i="5" s="1"/>
  <c r="G36" i="11"/>
  <c r="O47" i="5" s="1"/>
  <c r="I16" i="11"/>
  <c r="I87" i="10"/>
  <c r="E8" i="11"/>
  <c r="N19" i="5" s="1"/>
  <c r="E20" i="11"/>
  <c r="N31" i="5" s="1"/>
  <c r="E11" i="11"/>
  <c r="N22" i="5" s="1"/>
  <c r="I89" i="11"/>
  <c r="I103" i="5"/>
  <c r="C85" i="10"/>
  <c r="E90" i="11"/>
  <c r="C86" i="10"/>
  <c r="E84"/>
  <c r="N95" i="5" s="1"/>
  <c r="C91" i="11"/>
  <c r="I23"/>
  <c r="E14"/>
  <c r="N25" i="5" s="1"/>
  <c r="G103"/>
  <c r="C89" i="10"/>
  <c r="E88"/>
  <c r="E24" i="11"/>
  <c r="E15"/>
  <c r="N26" i="5" s="1"/>
  <c r="C90" i="10"/>
  <c r="C13"/>
  <c r="M24" i="5" s="1"/>
  <c r="G90" i="10"/>
  <c r="C34"/>
  <c r="M45" i="5" s="1"/>
  <c r="E18" i="11"/>
  <c r="N29" i="5" s="1"/>
  <c r="C45" i="10"/>
  <c r="M56" i="5" s="1"/>
  <c r="E27" i="10"/>
  <c r="N38" i="5" s="1"/>
  <c r="I85" i="10"/>
  <c r="E6"/>
  <c r="H103" i="5"/>
  <c r="G8" i="11"/>
  <c r="G26"/>
  <c r="O37" i="5" s="1"/>
  <c r="G14" i="11"/>
  <c r="O25" i="5" s="1"/>
  <c r="G11" i="11"/>
  <c r="O22" i="5" s="1"/>
  <c r="C12" i="11"/>
  <c r="C12" i="10"/>
  <c r="C15"/>
  <c r="C15" i="11"/>
  <c r="C17"/>
  <c r="C17" i="10"/>
  <c r="C22" i="11"/>
  <c r="C22" i="10"/>
  <c r="C31" i="11"/>
  <c r="C31" i="10"/>
  <c r="C33" i="11"/>
  <c r="C33" i="10"/>
  <c r="C37" i="11"/>
  <c r="C37" i="10"/>
  <c r="C40" i="11"/>
  <c r="M51" i="5" s="1"/>
  <c r="C40" i="10"/>
  <c r="C42" i="11"/>
  <c r="C42" i="10"/>
  <c r="C43" i="11"/>
  <c r="C43" i="10"/>
  <c r="C47" i="11"/>
  <c r="C47" i="10"/>
  <c r="C48" i="11"/>
  <c r="C48" i="10"/>
  <c r="C49" i="11"/>
  <c r="C49" i="10"/>
  <c r="C52" i="11"/>
  <c r="C52" i="10"/>
  <c r="C53" i="11"/>
  <c r="C53" i="10"/>
  <c r="M64" i="5" s="1"/>
  <c r="C56" i="11"/>
  <c r="C56" i="10"/>
  <c r="C59" i="11"/>
  <c r="C59" i="10"/>
  <c r="M70" i="5" s="1"/>
  <c r="C63" i="11"/>
  <c r="C63" i="10"/>
  <c r="C64" i="11"/>
  <c r="C64" i="10"/>
  <c r="C68" i="11"/>
  <c r="M79" i="5" s="1"/>
  <c r="C68" i="10"/>
  <c r="C71"/>
  <c r="C71" i="11"/>
  <c r="C76"/>
  <c r="C76" i="10"/>
  <c r="C79" i="11"/>
  <c r="C79" i="10"/>
  <c r="M90" i="5" s="1"/>
  <c r="C80" i="11"/>
  <c r="C80" i="10"/>
  <c r="C78"/>
  <c r="M89" i="5" s="1"/>
  <c r="C70" i="10"/>
  <c r="M81" i="5" s="1"/>
  <c r="C62" i="10"/>
  <c r="M73" i="5" s="1"/>
  <c r="C51" i="10"/>
  <c r="M62" i="5" s="1"/>
  <c r="C19" i="10"/>
  <c r="M30" i="5" s="1"/>
  <c r="C9" i="10"/>
  <c r="M20" i="5" s="1"/>
  <c r="G42" i="10"/>
  <c r="O53" i="5" s="1"/>
  <c r="G6" i="11"/>
  <c r="G6" i="10"/>
  <c r="O17" i="5" s="1"/>
  <c r="G49" i="11"/>
  <c r="O60" i="5" s="1"/>
  <c r="G46" i="11"/>
  <c r="O57" i="5" s="1"/>
  <c r="C67" i="11"/>
  <c r="M78" i="5" s="1"/>
  <c r="E9" i="10"/>
  <c r="E9" i="11"/>
  <c r="E17" i="10"/>
  <c r="N28" i="5" s="1"/>
  <c r="E17" i="11"/>
  <c r="E22" i="10"/>
  <c r="E22" i="11"/>
  <c r="E25" i="10"/>
  <c r="E25" i="11"/>
  <c r="E36" i="10"/>
  <c r="E36" i="11"/>
  <c r="E48" i="10"/>
  <c r="E48" i="11"/>
  <c r="E85"/>
  <c r="E85" i="10"/>
  <c r="E86"/>
  <c r="E86" i="11"/>
  <c r="E87"/>
  <c r="E87" i="10"/>
  <c r="E91" i="11"/>
  <c r="E91" i="10"/>
  <c r="C77"/>
  <c r="M88" i="5" s="1"/>
  <c r="C50" i="10"/>
  <c r="M61" i="5" s="1"/>
  <c r="C39" i="10"/>
  <c r="M50" i="5" s="1"/>
  <c r="C18" i="10"/>
  <c r="M29" i="5" s="1"/>
  <c r="G88" i="10"/>
  <c r="G50" i="11"/>
  <c r="I6"/>
  <c r="I6" i="10"/>
  <c r="J103" i="5"/>
  <c r="G40" i="11"/>
  <c r="G40" i="10"/>
  <c r="G52"/>
  <c r="G52" i="11"/>
  <c r="G59" i="10"/>
  <c r="G59" i="11"/>
  <c r="G83" i="10"/>
  <c r="G83" i="11"/>
  <c r="G85" i="10"/>
  <c r="G85" i="11"/>
  <c r="G86"/>
  <c r="G86" i="10"/>
  <c r="G87" i="11"/>
  <c r="G87" i="10"/>
  <c r="G89"/>
  <c r="G89" i="11"/>
  <c r="G91"/>
  <c r="G91" i="10"/>
  <c r="C74"/>
  <c r="M85" i="5" s="1"/>
  <c r="C66" i="10"/>
  <c r="M77" i="5" s="1"/>
  <c r="C46" i="10"/>
  <c r="M57" i="5" s="1"/>
  <c r="C35" i="10"/>
  <c r="M46" i="5" s="1"/>
  <c r="C25" i="10"/>
  <c r="C14"/>
  <c r="M25" i="5" s="1"/>
  <c r="E89" i="10"/>
  <c r="E13"/>
  <c r="N24" i="5" s="1"/>
  <c r="G66" i="10"/>
  <c r="O77" i="5" s="1"/>
  <c r="I8" i="11"/>
  <c r="I8" i="10"/>
  <c r="P19" i="5" s="1"/>
  <c r="I86" i="10"/>
  <c r="I86" i="11"/>
  <c r="I88"/>
  <c r="I88" i="10"/>
  <c r="I90"/>
  <c r="I90" i="11"/>
  <c r="C88" i="10"/>
  <c r="I91"/>
  <c r="C87" i="11"/>
  <c r="I9" i="10"/>
  <c r="P20" i="5" s="1"/>
  <c r="G71" i="11"/>
  <c r="O82" i="5" s="1"/>
  <c r="E69" i="11"/>
  <c r="N80" i="5" s="1"/>
  <c r="C83" i="11"/>
  <c r="M72" i="5"/>
  <c r="P45"/>
  <c r="P50"/>
  <c r="M49"/>
  <c r="O87"/>
  <c r="O91"/>
  <c r="N71"/>
  <c r="O76"/>
  <c r="O75"/>
  <c r="M86"/>
  <c r="O78"/>
  <c r="P81"/>
  <c r="N89"/>
  <c r="N92"/>
  <c r="M92"/>
  <c r="O52"/>
  <c r="O24"/>
  <c r="O67"/>
  <c r="P89"/>
  <c r="N35"/>
  <c r="O65"/>
  <c r="O69"/>
  <c r="P77"/>
  <c r="E28" i="11"/>
  <c r="N39" i="5" s="1"/>
  <c r="O19"/>
  <c r="O93"/>
  <c r="O89"/>
  <c r="O92"/>
  <c r="O86"/>
  <c r="O83"/>
  <c r="N79"/>
  <c r="O84"/>
  <c r="O59"/>
  <c r="P95"/>
  <c r="P65"/>
  <c r="E83" i="11"/>
  <c r="N94" i="5" s="1"/>
  <c r="P87"/>
  <c r="O95"/>
  <c r="O23"/>
  <c r="P88"/>
  <c r="P68"/>
  <c r="O90"/>
  <c r="G55" i="11"/>
  <c r="O66" i="5" s="1"/>
  <c r="P56"/>
  <c r="C23" i="11"/>
  <c r="M34" i="5" s="1"/>
  <c r="E12" i="11"/>
  <c r="N23" i="5" s="1"/>
  <c r="P80"/>
  <c r="P49"/>
  <c r="P86"/>
  <c r="P76"/>
  <c r="P72"/>
  <c r="P48"/>
  <c r="P75"/>
  <c r="P47"/>
  <c r="N30"/>
  <c r="P55"/>
  <c r="C28" i="11"/>
  <c r="M39" i="5" s="1"/>
  <c r="E33" i="11"/>
  <c r="N44" i="5" s="1"/>
  <c r="G69" i="11"/>
  <c r="O80" i="5" s="1"/>
  <c r="G43" i="11"/>
  <c r="O54" i="5" s="1"/>
  <c r="I82" i="11"/>
  <c r="P93" i="5" s="1"/>
  <c r="P84"/>
  <c r="P78"/>
  <c r="P74"/>
  <c r="P71"/>
  <c r="P69"/>
  <c r="C10" i="11"/>
  <c r="M21" i="5" s="1"/>
  <c r="C27" i="11"/>
  <c r="M38" i="5" s="1"/>
  <c r="E21" i="11"/>
  <c r="N32" i="5" s="1"/>
  <c r="E44" i="11"/>
  <c r="N55" i="5" s="1"/>
  <c r="P51"/>
  <c r="P92"/>
  <c r="P82"/>
  <c r="P70"/>
  <c r="M36"/>
  <c r="C20" i="11"/>
  <c r="M31" i="5" s="1"/>
  <c r="C57" i="11"/>
  <c r="M68" i="5" s="1"/>
  <c r="E30" i="11"/>
  <c r="N41" i="5" s="1"/>
  <c r="G57" i="11"/>
  <c r="O68" i="5" s="1"/>
  <c r="I32" i="11"/>
  <c r="I29"/>
  <c r="I27"/>
  <c r="I25"/>
  <c r="I24"/>
  <c r="I18"/>
  <c r="I17"/>
  <c r="I15"/>
  <c r="E7"/>
  <c r="E79"/>
  <c r="E76"/>
  <c r="E74"/>
  <c r="E70"/>
  <c r="E66"/>
  <c r="E64"/>
  <c r="E62"/>
  <c r="E58"/>
  <c r="E56"/>
  <c r="E52"/>
  <c r="E50"/>
  <c r="E46"/>
  <c r="E39"/>
  <c r="E37"/>
  <c r="G33"/>
  <c r="G32"/>
  <c r="G31"/>
  <c r="G27"/>
  <c r="G23"/>
  <c r="G22"/>
  <c r="G21"/>
  <c r="G17"/>
  <c r="N60" i="5"/>
  <c r="O36"/>
  <c r="C7" i="10"/>
  <c r="C7" i="11"/>
  <c r="C82"/>
  <c r="C73"/>
  <c r="C72"/>
  <c r="C69"/>
  <c r="C65"/>
  <c r="C60"/>
  <c r="C58"/>
  <c r="C54"/>
  <c r="C44"/>
  <c r="C41"/>
  <c r="C36"/>
  <c r="P34" i="5"/>
  <c r="E34" i="11"/>
  <c r="N45" i="5" s="1"/>
  <c r="E55" i="11"/>
  <c r="N66" i="5" s="1"/>
  <c r="E67" i="11"/>
  <c r="N78" i="5" s="1"/>
  <c r="I33" i="11"/>
  <c r="I31"/>
  <c r="I30"/>
  <c r="I28"/>
  <c r="I26"/>
  <c r="I22"/>
  <c r="I21"/>
  <c r="C11"/>
  <c r="M22" i="5" s="1"/>
  <c r="E10" i="11"/>
  <c r="E80"/>
  <c r="E75"/>
  <c r="E73"/>
  <c r="E71"/>
  <c r="E65"/>
  <c r="E63"/>
  <c r="E61"/>
  <c r="E59"/>
  <c r="E54"/>
  <c r="E51"/>
  <c r="E47"/>
  <c r="E45"/>
  <c r="E40"/>
  <c r="E38"/>
  <c r="G34"/>
  <c r="G30"/>
  <c r="G28"/>
  <c r="G24"/>
  <c r="G18"/>
  <c r="G16"/>
  <c r="I14"/>
  <c r="I13"/>
  <c r="I12"/>
  <c r="I11"/>
  <c r="E43"/>
  <c r="N54" i="5" s="1"/>
  <c r="G29" i="11"/>
  <c r="O40" i="5" s="1"/>
  <c r="N83"/>
  <c r="N93"/>
  <c r="P27"/>
  <c r="C8" i="11"/>
  <c r="M19" i="5" s="1"/>
  <c r="C84" i="11"/>
  <c r="M95" i="5" s="1"/>
  <c r="E53" i="11"/>
  <c r="N64" i="5" s="1"/>
  <c r="E77" i="11"/>
  <c r="N88" i="5" s="1"/>
  <c r="E6" i="11"/>
  <c r="I10"/>
  <c r="I7" i="10"/>
  <c r="I7" i="11"/>
  <c r="I80"/>
  <c r="I55"/>
  <c r="I51"/>
  <c r="I50"/>
  <c r="I47"/>
  <c r="I43"/>
  <c r="E32"/>
  <c r="E16"/>
  <c r="P60" i="5"/>
  <c r="P63"/>
  <c r="C26" i="11"/>
  <c r="M37" i="5" s="1"/>
  <c r="C30" i="11"/>
  <c r="M41" i="5" s="1"/>
  <c r="G10" i="11"/>
  <c r="O21" i="5" s="1"/>
  <c r="G63" i="11"/>
  <c r="O74" i="5" s="1"/>
  <c r="G51" i="11"/>
  <c r="O62" i="5" s="1"/>
  <c r="G35" i="11"/>
  <c r="O46" i="5" s="1"/>
  <c r="I46" i="11"/>
  <c r="P57" i="5" s="1"/>
  <c r="C6" i="11"/>
  <c r="G7" i="10"/>
  <c r="G7" i="11"/>
  <c r="G77"/>
  <c r="G74"/>
  <c r="G70"/>
  <c r="G68"/>
  <c r="G62"/>
  <c r="G61"/>
  <c r="G60"/>
  <c r="G53"/>
  <c r="G44"/>
  <c r="G39"/>
  <c r="G38"/>
  <c r="G37"/>
  <c r="C32"/>
  <c r="C24"/>
  <c r="C21"/>
  <c r="N34" i="5"/>
  <c r="O58"/>
  <c r="P59"/>
  <c r="P90"/>
  <c r="C16" i="11"/>
  <c r="M27" i="5" s="1"/>
  <c r="E31" i="11"/>
  <c r="N42" i="5" s="1"/>
  <c r="I42" i="11"/>
  <c r="P53" i="5" s="1"/>
  <c r="F88" i="10" l="1"/>
  <c r="H91"/>
  <c r="F89"/>
  <c r="J85"/>
  <c r="F87"/>
  <c r="F90"/>
  <c r="H86"/>
  <c r="O94" i="5"/>
  <c r="O63"/>
  <c r="M26"/>
  <c r="N36"/>
  <c r="M54"/>
  <c r="M33"/>
  <c r="N59"/>
  <c r="M91"/>
  <c r="M74"/>
  <c r="M59"/>
  <c r="M44"/>
  <c r="P17"/>
  <c r="M58"/>
  <c r="N20"/>
  <c r="M75"/>
  <c r="M60"/>
  <c r="M48"/>
  <c r="M63"/>
  <c r="N33"/>
  <c r="M87"/>
  <c r="M67"/>
  <c r="O51"/>
  <c r="O70"/>
  <c r="M42"/>
  <c r="M53"/>
  <c r="M23"/>
  <c r="N47"/>
  <c r="M82"/>
  <c r="M28"/>
  <c r="M94"/>
  <c r="O33"/>
  <c r="O38"/>
  <c r="N48"/>
  <c r="N57"/>
  <c r="N63"/>
  <c r="N75"/>
  <c r="O79"/>
  <c r="P54"/>
  <c r="P61"/>
  <c r="N81"/>
  <c r="P35"/>
  <c r="P38"/>
  <c r="O64"/>
  <c r="O72"/>
  <c r="O73"/>
  <c r="M32"/>
  <c r="M35"/>
  <c r="P91"/>
  <c r="P21"/>
  <c r="P23"/>
  <c r="P25"/>
  <c r="O29"/>
  <c r="O39"/>
  <c r="P22"/>
  <c r="P24"/>
  <c r="O41"/>
  <c r="O45"/>
  <c r="N51"/>
  <c r="N74"/>
  <c r="P33"/>
  <c r="P39"/>
  <c r="P44"/>
  <c r="O49"/>
  <c r="N62"/>
  <c r="P42"/>
  <c r="M43"/>
  <c r="N49"/>
  <c r="N84"/>
  <c r="P32"/>
  <c r="P41"/>
  <c r="O85"/>
  <c r="O18"/>
  <c r="P58"/>
  <c r="M52"/>
  <c r="M71"/>
  <c r="M76"/>
  <c r="M83"/>
  <c r="O32"/>
  <c r="O34"/>
  <c r="O44"/>
  <c r="N77"/>
  <c r="N90"/>
  <c r="P66"/>
  <c r="O27"/>
  <c r="O35"/>
  <c r="O28"/>
  <c r="O43"/>
  <c r="N87"/>
  <c r="P43"/>
  <c r="O50"/>
  <c r="O61"/>
  <c r="O71"/>
  <c r="O81"/>
  <c r="O88"/>
  <c r="M17"/>
  <c r="N58"/>
  <c r="N70"/>
  <c r="N82"/>
  <c r="N86"/>
  <c r="M65"/>
  <c r="M93"/>
  <c r="P28"/>
  <c r="N27"/>
  <c r="N43"/>
  <c r="P62"/>
  <c r="O42"/>
  <c r="N67"/>
  <c r="N18"/>
  <c r="O48"/>
  <c r="O55"/>
  <c r="P83"/>
  <c r="P18"/>
  <c r="N17"/>
  <c r="N56"/>
  <c r="N65"/>
  <c r="N72"/>
  <c r="N76"/>
  <c r="N91"/>
  <c r="N21"/>
  <c r="P37"/>
  <c r="M47"/>
  <c r="M55"/>
  <c r="M69"/>
  <c r="M80"/>
  <c r="M84"/>
  <c r="M18"/>
  <c r="N50"/>
  <c r="N61"/>
  <c r="N69"/>
  <c r="N73"/>
  <c r="N85"/>
  <c r="P26"/>
  <c r="P29"/>
  <c r="P36"/>
  <c r="P40"/>
</calcChain>
</file>

<file path=xl/sharedStrings.xml><?xml version="1.0" encoding="utf-8"?>
<sst xmlns="http://schemas.openxmlformats.org/spreadsheetml/2006/main" count="583" uniqueCount="128">
  <si>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</si>
  <si>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</si>
  <si>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</si>
  <si>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</si>
  <si>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</si>
  <si>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</si>
  <si>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</si>
  <si>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</si>
  <si>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</si>
  <si>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</si>
  <si>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</si>
  <si>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</si>
  <si>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</si>
  <si>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</si>
  <si>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</si>
  <si>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</si>
  <si>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</si>
  <si>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</si>
  <si>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</si>
  <si>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</si>
  <si>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</si>
  <si>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</si>
  <si>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</si>
  <si>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</si>
  <si>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</si>
  <si>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</si>
  <si>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</si>
  <si>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</si>
  <si>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"Ельнинская МБ"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</si>
  <si>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</si>
  <si>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</si>
  <si>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</si>
  <si>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</si>
  <si>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</si>
  <si>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</si>
  <si>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</si>
  <si>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</si>
  <si>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"Хиславичская ЦРБ"</t>
  </si>
  <si>
    <t>ОГБУЗ "Ярцевская ЦРБ"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</si>
  <si>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</si>
  <si>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</si>
  <si>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</si>
  <si>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</si>
  <si>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</si>
  <si>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</si>
  <si>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</si>
  <si>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</si>
  <si>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</si>
  <si>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</si>
  <si>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</si>
  <si>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</si>
  <si>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</si>
  <si>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</si>
  <si>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</si>
  <si>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</si>
  <si>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</si>
  <si>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</si>
  <si>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</si>
  <si>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</si>
  <si>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</si>
  <si>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</si>
  <si>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</si>
  <si>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</si>
  <si>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</si>
  <si>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</si>
  <si>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</si>
  <si>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</si>
  <si>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</si>
  <si>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</si>
  <si>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</si>
  <si>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</si>
  <si>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</si>
  <si>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</si>
  <si>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"М-Лайн"</t>
  </si>
  <si>
    <t>МЧУ "Нефросовет-Иваново"</t>
  </si>
  <si>
    <t>ООО "ДЦ НЕФРОС-ВОРОНЕЖ"</t>
  </si>
  <si>
    <t>ООО "Альфамед"</t>
  </si>
  <si>
    <t>ООО "Диагностика Смоленск"</t>
  </si>
  <si>
    <t>ООО " Медицина Плюс"</t>
  </si>
  <si>
    <t>ООО "Независимая лаборатрия ИНВИТРО"</t>
  </si>
  <si>
    <t>ООО "Каравай"</t>
  </si>
  <si>
    <t xml:space="preserve">ООО"Научно-методический центр клинической лабораторной диагностики Ситилаб" </t>
  </si>
  <si>
    <t>МП</t>
  </si>
  <si>
    <t>СМП</t>
  </si>
  <si>
    <t>АП</t>
  </si>
  <si>
    <t>ДС</t>
  </si>
  <si>
    <t>КС</t>
  </si>
  <si>
    <t>даты проведения ЭКМП  с…по…</t>
  </si>
  <si>
    <t>ООО "НПФ "ХЕЛИКС"</t>
  </si>
  <si>
    <t>ООО "ПЭТ-ТЕХНОЛОДЖИ ДИАГНОСТИКА"</t>
  </si>
  <si>
    <t>АНО "РЦ-санаторий "Дугино"</t>
  </si>
  <si>
    <t>ОГБУЗ "СОКПБ"</t>
  </si>
  <si>
    <t>ООО "Виталаб"</t>
  </si>
  <si>
    <t>Заместитель директора-начальник отдела ЗПЗ и ЭКМП                                      М.В. Минченкова</t>
  </si>
  <si>
    <t xml:space="preserve">        Директор           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</si>
  <si>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 xml:space="preserve">      Директор           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</si>
  <si>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>Сумма по кварталам</t>
  </si>
  <si>
    <t>Всего</t>
  </si>
  <si>
    <t xml:space="preserve">                                           Директор                     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</si>
  <si>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>1 -е полугодие</t>
  </si>
  <si>
    <t>2 полугодие</t>
  </si>
  <si>
    <t>ОГБУЗ "Вяземская МБ"</t>
  </si>
  <si>
    <t>ООО "КДФ"</t>
  </si>
  <si>
    <t>ООО "Нефрофарм"</t>
  </si>
  <si>
    <t>ООО "СЕМЬЯ-СМОЛЕНСК"</t>
  </si>
  <si>
    <t>АО "Европейский МЦ"</t>
  </si>
  <si>
    <t>ООО "МЕДКЛУБ"</t>
  </si>
  <si>
    <t>ООО "СКАНДИНАВИЯ АВА-ПЕТЕР"</t>
  </si>
  <si>
    <t>ОГБУЗ "СМОЛЕНСКИЙ КОЖНО-ВЕНЕРОЛОГИЧЕСКИЙ ДИСПАНСЕР"</t>
  </si>
  <si>
    <t>ООО "МРТ КЛИНИКА"</t>
  </si>
  <si>
    <t>ООО "МЯТ"</t>
  </si>
  <si>
    <t>ООО "ЛДЦ МИБС-СМОЛЕНСК"</t>
  </si>
  <si>
    <t>ООО "ЦЕНТР РЕПРОДУКЦИИ И ГЕНЕТИКИ"</t>
  </si>
  <si>
    <t>15.07.2024-15.08.2024</t>
  </si>
  <si>
    <t>15.09.2024-15.10.2024</t>
  </si>
  <si>
    <t>15.11.2024-15.12.2024</t>
  </si>
  <si>
    <t>15.05.2024-15.06.2024</t>
  </si>
  <si>
    <t>15.04.2024-15.05.2024</t>
  </si>
  <si>
    <t>15.01.2024-15.02.2024</t>
  </si>
  <si>
    <t>15.02.2024-15.03.2024</t>
  </si>
  <si>
    <t>15.06.2024-15.07.2024</t>
  </si>
  <si>
    <t>15.03.2024-15.04.2024</t>
  </si>
  <si>
    <t>15.10.2024-15.11.2024</t>
  </si>
  <si>
    <t>всего плановых ЭКМП  за 2024 год, в том числе по условиям оказания медицинской помощи</t>
  </si>
  <si>
    <t xml:space="preserve">План проведения АСП  ООО "Капитал МС" - Филиал в Смоленской области экспертизы качества медицинской помощи  в 2024 году </t>
  </si>
  <si>
    <t>Планируемые объемы медицинской помощи на 2024 год (кол-во счетов) по условиям МП</t>
  </si>
  <si>
    <t>"__10_"____01______2024г.</t>
  </si>
  <si>
    <r>
      <t>"_10__"_____</t>
    </r>
    <r>
      <rPr>
        <u/>
        <sz val="12"/>
        <color indexed="8"/>
        <rFont val="Times New Roman"/>
        <family val="1"/>
        <charset val="204"/>
      </rPr>
      <t>01</t>
    </r>
    <r>
      <rPr>
        <sz val="12"/>
        <color indexed="8"/>
        <rFont val="Times New Roman"/>
        <family val="1"/>
        <charset val="204"/>
      </rPr>
      <t>_____2024 г.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</si>
</sst>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P108"/>
  <sheetViews>
    <sheetView zoomScaleNormal="100" workbookViewId="0">
      <selection activeCell="Q10" sqref="Q10"/>
    </sheetView>
  </sheetViews>
  <sheetFormatPr defaultColWidth="8.88671875" defaultRowHeight="13.8"/>
  <cols>
    <col min="1" max="1" width="4.33203125" style="6" customWidth="1"/>
    <col min="2" max="2" width="26.44140625" style="9" customWidth="1"/>
    <col min="3" max="6" width="14.44140625" style="9" customWidth="1"/>
    <col min="7" max="10" width="14.5546875" style="10" customWidth="1"/>
    <col min="11" max="12" width="8.88671875" style="6"/>
    <col min="13" max="16" width="0" style="6" hidden="1" customWidth="1"/>
    <col min="17" max="16384" width="8.88671875" style="6"/>
  </cols>
  <sheetData>
    <row r="1" spans="1:16" ht="15.6">
      <c r="H1" s="2" t="s">
        <v>7</v>
      </c>
      <c r="I1" s="4"/>
      <c r="J1" s="4"/>
    </row>
    <row r="2" spans="1:16" s="4" customFormat="1" ht="15.6">
      <c r="A2" s="2" t="s">
        <v>2</v>
      </c>
      <c r="B2" s="9"/>
      <c r="C2" s="9"/>
      <c r="D2" s="9"/>
      <c r="E2" s="9"/>
      <c r="F2" s="9"/>
      <c r="G2" s="3"/>
      <c r="H2" s="46" t="s">
        <v>127</v>
      </c>
      <c r="I2" s="46"/>
    </row>
    <row r="3" spans="1:16" s="4" customFormat="1" ht="15.6">
      <c r="A3" s="46" t="s">
        <v>126</v>
      </c>
      <c r="B3" s="46"/>
      <c r="C3" s="9"/>
      <c r="D3" s="9"/>
      <c r="E3" s="9"/>
      <c r="F3" s="9"/>
      <c r="G3" s="3"/>
      <c r="H3" s="2" t="s">
        <v>9</v>
      </c>
    </row>
    <row r="4" spans="1:16" s="4" customFormat="1" ht="15.6">
      <c r="A4" s="2" t="s">
        <v>8</v>
      </c>
      <c r="B4" s="9"/>
      <c r="C4" s="9"/>
      <c r="D4" s="9"/>
      <c r="E4" s="9"/>
      <c r="F4" s="9"/>
      <c r="G4" s="3"/>
      <c r="H4" s="2" t="s">
        <v>3</v>
      </c>
    </row>
    <row r="5" spans="1:16" s="4" customFormat="1" ht="15.6">
      <c r="A5" s="2" t="s">
        <v>3</v>
      </c>
      <c r="B5" s="9"/>
      <c r="C5" s="9"/>
      <c r="D5" s="9"/>
      <c r="E5" s="9"/>
      <c r="F5" s="9"/>
      <c r="G5" s="3"/>
      <c r="H5" s="2" t="s">
        <v>4</v>
      </c>
    </row>
    <row r="6" spans="1:16" s="4" customFormat="1" ht="15.6">
      <c r="A6" s="2" t="s">
        <v>4</v>
      </c>
      <c r="B6" s="9"/>
      <c r="C6" s="9"/>
      <c r="D6" s="9"/>
      <c r="E6" s="9"/>
      <c r="F6" s="9"/>
      <c r="G6" s="3"/>
      <c r="H6" s="2" t="s">
        <v>5</v>
      </c>
    </row>
    <row r="7" spans="1:16" s="4" customFormat="1" ht="15.6">
      <c r="A7" s="2" t="s">
        <v>5</v>
      </c>
      <c r="B7" s="9"/>
      <c r="C7" s="9"/>
      <c r="D7" s="9"/>
      <c r="E7" s="9"/>
      <c r="F7" s="9"/>
      <c r="G7" s="3"/>
      <c r="H7" s="2" t="s">
        <v>11</v>
      </c>
    </row>
    <row r="8" spans="1:16" s="4" customFormat="1" ht="15.6">
      <c r="A8" s="2" t="s">
        <v>6</v>
      </c>
      <c r="B8" s="9"/>
      <c r="C8" s="9"/>
      <c r="D8" s="9"/>
      <c r="E8" s="9"/>
      <c r="F8" s="9"/>
      <c r="G8" s="3"/>
      <c r="H8" s="3"/>
      <c r="I8" s="3"/>
      <c r="J8" s="3"/>
    </row>
    <row r="9" spans="1:16" s="4" customFormat="1" ht="15.6">
      <c r="A9" s="2"/>
      <c r="B9" s="9"/>
      <c r="C9" s="9"/>
      <c r="D9" s="9"/>
      <c r="E9" s="9"/>
      <c r="F9" s="9"/>
      <c r="G9" s="3"/>
      <c r="H9" s="3"/>
      <c r="I9" s="3"/>
      <c r="J9" s="3"/>
    </row>
    <row r="10" spans="1:16" s="4" customFormat="1" ht="53.1" customHeight="1">
      <c r="A10" s="54" t="s">
        <v>124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6" s="4" customFormat="1" ht="15.6">
      <c r="A11" s="2"/>
      <c r="B11" s="9"/>
      <c r="C11" s="9"/>
      <c r="D11" s="9"/>
      <c r="E11" s="9"/>
      <c r="F11" s="9"/>
      <c r="G11" s="3"/>
      <c r="H11" s="3"/>
      <c r="I11" s="3"/>
      <c r="J11" s="3"/>
    </row>
    <row r="12" spans="1:16" ht="15.6">
      <c r="A12" s="2"/>
      <c r="B12" s="60"/>
      <c r="C12" s="60"/>
      <c r="D12" s="60"/>
      <c r="E12" s="60"/>
      <c r="F12" s="60"/>
      <c r="G12" s="6"/>
      <c r="H12" s="6"/>
      <c r="I12" s="6"/>
      <c r="J12" s="6"/>
    </row>
    <row r="13" spans="1:16" s="5" customFormat="1">
      <c r="A13" s="6"/>
      <c r="B13" s="8"/>
      <c r="C13" s="8"/>
      <c r="D13" s="8"/>
      <c r="E13" s="8"/>
      <c r="F13" s="8"/>
    </row>
    <row r="14" spans="1:16" s="5" customFormat="1" ht="105.9" customHeight="1">
      <c r="A14" s="59" t="s">
        <v>0</v>
      </c>
      <c r="B14" s="56" t="s">
        <v>1</v>
      </c>
      <c r="C14" s="47" t="s">
        <v>125</v>
      </c>
      <c r="D14" s="48"/>
      <c r="E14" s="48"/>
      <c r="F14" s="49"/>
      <c r="G14" s="53" t="s">
        <v>123</v>
      </c>
      <c r="H14" s="53"/>
      <c r="I14" s="53"/>
      <c r="J14" s="53"/>
      <c r="M14" s="43" t="s">
        <v>96</v>
      </c>
      <c r="N14" s="43"/>
      <c r="O14" s="43"/>
      <c r="P14" s="43"/>
    </row>
    <row r="15" spans="1:16" s="14" customFormat="1" ht="81.900000000000006" customHeight="1">
      <c r="A15" s="57"/>
      <c r="B15" s="57"/>
      <c r="C15" s="50"/>
      <c r="D15" s="51"/>
      <c r="E15" s="51"/>
      <c r="F15" s="52"/>
      <c r="G15" s="19" t="s">
        <v>83</v>
      </c>
      <c r="H15" s="19" t="s">
        <v>84</v>
      </c>
      <c r="I15" s="19" t="s">
        <v>85</v>
      </c>
      <c r="J15" s="19" t="s">
        <v>86</v>
      </c>
      <c r="M15" s="19" t="s">
        <v>83</v>
      </c>
      <c r="N15" s="19" t="s">
        <v>84</v>
      </c>
      <c r="O15" s="19" t="s">
        <v>85</v>
      </c>
      <c r="P15" s="19" t="s">
        <v>86</v>
      </c>
    </row>
    <row r="16" spans="1:16" s="14" customFormat="1" ht="81.900000000000006" customHeight="1">
      <c r="A16" s="58"/>
      <c r="B16" s="58"/>
      <c r="C16" s="7" t="s">
        <v>83</v>
      </c>
      <c r="D16" s="7" t="s">
        <v>84</v>
      </c>
      <c r="E16" s="7" t="s">
        <v>85</v>
      </c>
      <c r="F16" s="7" t="s">
        <v>86</v>
      </c>
      <c r="G16" s="19" t="s">
        <v>10</v>
      </c>
      <c r="H16" s="19" t="s">
        <v>10</v>
      </c>
      <c r="I16" s="19" t="s">
        <v>10</v>
      </c>
      <c r="J16" s="19" t="s">
        <v>10</v>
      </c>
    </row>
    <row r="17" spans="1:16" s="5" customFormat="1" ht="23.25" customHeight="1">
      <c r="A17" s="11">
        <v>1</v>
      </c>
      <c r="B17" s="32" t="s">
        <v>12</v>
      </c>
      <c r="C17" s="27">
        <v>0</v>
      </c>
      <c r="D17" s="27">
        <v>1150</v>
      </c>
      <c r="E17" s="27">
        <v>0</v>
      </c>
      <c r="F17" s="27">
        <v>0</v>
      </c>
      <c r="G17" s="15">
        <f t="shared" ref="G17" si="0">(ROUNDUP(((C17/100)*0.5)/4,0))*4</f>
        <v>0</v>
      </c>
      <c r="H17" s="15">
        <f t="shared" ref="H17" si="1">(ROUNDUP(((D17/100)*0.2)/4,0))*4</f>
        <v>4</v>
      </c>
      <c r="I17" s="15">
        <f t="shared" ref="I17" si="2">(ROUNDUP(((E17/100)*1.5)/4,0))*4</f>
        <v>0</v>
      </c>
      <c r="J17" s="15">
        <f t="shared" ref="J17" si="3">(ROUNDUP(((F17/100)*3)/4,0))*4</f>
        <v>0</v>
      </c>
      <c r="M17" s="5" t="e">
        <f>#REF!+'1-Е ПОЛУГОДИЕ'!C6+'2-Е ПОЛУГОДИЕ'!C6+#REF!</f>
        <v>#REF!</v>
      </c>
      <c r="N17" s="5" t="e">
        <f>#REF!+'1-Е ПОЛУГОДИЕ'!E6+'2-Е ПОЛУГОДИЕ'!E6+#REF!</f>
        <v>#REF!</v>
      </c>
      <c r="O17" s="5" t="e">
        <f>#REF!+'1-Е ПОЛУГОДИЕ'!G6+'2-Е ПОЛУГОДИЕ'!G6+#REF!</f>
        <v>#REF!</v>
      </c>
      <c r="P17" s="5" t="e">
        <f>#REF!+'1-Е ПОЛУГОДИЕ'!I6+'2-Е ПОЛУГОДИЕ'!I6+#REF!</f>
        <v>#REF!</v>
      </c>
    </row>
    <row r="18" spans="1:16" s="5" customFormat="1" ht="23.25" customHeight="1">
      <c r="A18" s="11">
        <v>2</v>
      </c>
      <c r="B18" s="33" t="s">
        <v>13</v>
      </c>
      <c r="C18" s="27">
        <v>100</v>
      </c>
      <c r="D18" s="27">
        <v>38155</v>
      </c>
      <c r="E18" s="27">
        <v>256</v>
      </c>
      <c r="F18" s="27">
        <v>14467</v>
      </c>
      <c r="G18" s="15">
        <f t="shared" ref="G18:G81" si="4">(ROUNDUP(((C18/100)*0.5)/4,0))*4</f>
        <v>4</v>
      </c>
      <c r="H18" s="15">
        <f t="shared" ref="H18:H81" si="5">(ROUNDUP(((D18/100)*0.2)/4,0))*4</f>
        <v>80</v>
      </c>
      <c r="I18" s="15">
        <f t="shared" ref="I18:I81" si="6">(ROUNDUP(((E18/100)*1.5)/4,0))*4</f>
        <v>4</v>
      </c>
      <c r="J18" s="15">
        <f t="shared" ref="J18:J81" si="7">(ROUNDUP(((F18/100)*3)/4,0))*4</f>
        <v>436</v>
      </c>
      <c r="M18" s="5" t="e">
        <f>#REF!+'1-Е ПОЛУГОДИЕ'!C7+'2-Е ПОЛУГОДИЕ'!C7+#REF!</f>
        <v>#REF!</v>
      </c>
      <c r="N18" s="5" t="e">
        <f>#REF!+'1-Е ПОЛУГОДИЕ'!E7+'2-Е ПОЛУГОДИЕ'!E7+#REF!</f>
        <v>#REF!</v>
      </c>
      <c r="O18" s="5" t="e">
        <f>#REF!+'1-Е ПОЛУГОДИЕ'!G7+'2-Е ПОЛУГОДИЕ'!G7+#REF!</f>
        <v>#REF!</v>
      </c>
      <c r="P18" s="5" t="e">
        <f>#REF!+'1-Е ПОЛУГОДИЕ'!I7+'2-Е ПОЛУГОДИЕ'!I7+#REF!</f>
        <v>#REF!</v>
      </c>
    </row>
    <row r="19" spans="1:16" s="5" customFormat="1" ht="23.25" customHeight="1">
      <c r="A19" s="11">
        <v>3</v>
      </c>
      <c r="B19" s="33" t="s">
        <v>14</v>
      </c>
      <c r="C19" s="27">
        <v>100</v>
      </c>
      <c r="D19" s="27">
        <v>31823</v>
      </c>
      <c r="E19" s="27">
        <v>145</v>
      </c>
      <c r="F19" s="27">
        <v>2634</v>
      </c>
      <c r="G19" s="15">
        <f t="shared" si="4"/>
        <v>4</v>
      </c>
      <c r="H19" s="15">
        <f t="shared" si="5"/>
        <v>64</v>
      </c>
      <c r="I19" s="15">
        <f t="shared" si="6"/>
        <v>4</v>
      </c>
      <c r="J19" s="15">
        <f t="shared" si="7"/>
        <v>80</v>
      </c>
      <c r="M19" s="5" t="e">
        <f>#REF!+'1-Е ПОЛУГОДИЕ'!C8+'2-Е ПОЛУГОДИЕ'!C8+#REF!</f>
        <v>#REF!</v>
      </c>
      <c r="N19" s="5" t="e">
        <f>#REF!+'1-Е ПОЛУГОДИЕ'!E8+'2-Е ПОЛУГОДИЕ'!E8+#REF!</f>
        <v>#REF!</v>
      </c>
      <c r="O19" s="5" t="e">
        <f>#REF!+'1-Е ПОЛУГОДИЕ'!G8+'2-Е ПОЛУГОДИЕ'!G8+#REF!</f>
        <v>#REF!</v>
      </c>
      <c r="P19" s="5" t="e">
        <f>#REF!+'1-Е ПОЛУГОДИЕ'!I8+'2-Е ПОЛУГОДИЕ'!I8+#REF!</f>
        <v>#REF!</v>
      </c>
    </row>
    <row r="20" spans="1:16" s="5" customFormat="1" ht="23.25" customHeight="1">
      <c r="A20" s="11">
        <v>4</v>
      </c>
      <c r="B20" s="32" t="s">
        <v>15</v>
      </c>
      <c r="C20" s="27">
        <v>0</v>
      </c>
      <c r="D20" s="27">
        <v>24740</v>
      </c>
      <c r="E20" s="27">
        <v>0</v>
      </c>
      <c r="F20" s="27">
        <v>0</v>
      </c>
      <c r="G20" s="15">
        <f t="shared" si="4"/>
        <v>0</v>
      </c>
      <c r="H20" s="15">
        <f t="shared" si="5"/>
        <v>52</v>
      </c>
      <c r="I20" s="15">
        <f t="shared" si="6"/>
        <v>0</v>
      </c>
      <c r="J20" s="15">
        <f t="shared" si="7"/>
        <v>0</v>
      </c>
      <c r="M20" s="5" t="e">
        <f>#REF!+'1-Е ПОЛУГОДИЕ'!C9+'2-Е ПОЛУГОДИЕ'!C9+#REF!</f>
        <v>#REF!</v>
      </c>
      <c r="N20" s="5" t="e">
        <f>#REF!+'1-Е ПОЛУГОДИЕ'!E9+'2-Е ПОЛУГОДИЕ'!E9+#REF!</f>
        <v>#REF!</v>
      </c>
      <c r="O20" s="5" t="e">
        <f>#REF!+'1-Е ПОЛУГОДИЕ'!G9+'2-Е ПОЛУГОДИЕ'!G9+#REF!</f>
        <v>#REF!</v>
      </c>
      <c r="P20" s="5" t="e">
        <f>#REF!+'1-Е ПОЛУГОДИЕ'!I9+'2-Е ПОЛУГОДИЕ'!I9+#REF!</f>
        <v>#REF!</v>
      </c>
    </row>
    <row r="21" spans="1:16" s="5" customFormat="1" ht="23.25" customHeight="1">
      <c r="A21" s="11">
        <v>5</v>
      </c>
      <c r="B21" s="33" t="s">
        <v>16</v>
      </c>
      <c r="C21" s="27">
        <v>0</v>
      </c>
      <c r="D21" s="27">
        <v>24740</v>
      </c>
      <c r="E21" s="27">
        <v>3300</v>
      </c>
      <c r="F21" s="27">
        <v>2576</v>
      </c>
      <c r="G21" s="15">
        <f t="shared" si="4"/>
        <v>0</v>
      </c>
      <c r="H21" s="15">
        <f t="shared" si="5"/>
        <v>52</v>
      </c>
      <c r="I21" s="15">
        <f t="shared" si="6"/>
        <v>52</v>
      </c>
      <c r="J21" s="15">
        <f t="shared" si="7"/>
        <v>80</v>
      </c>
      <c r="M21" s="5" t="e">
        <f>#REF!+'1-Е ПОЛУГОДИЕ'!C10+'2-Е ПОЛУГОДИЕ'!C10+#REF!</f>
        <v>#REF!</v>
      </c>
      <c r="N21" s="5" t="e">
        <f>#REF!+'1-Е ПОЛУГОДИЕ'!E10+'2-Е ПОЛУГОДИЕ'!E10+#REF!</f>
        <v>#REF!</v>
      </c>
      <c r="O21" s="5" t="e">
        <f>#REF!+'1-Е ПОЛУГОДИЕ'!G10+'2-Е ПОЛУГОДИЕ'!G10+#REF!</f>
        <v>#REF!</v>
      </c>
      <c r="P21" s="5" t="e">
        <f>#REF!+'1-Е ПОЛУГОДИЕ'!I10+'2-Е ПОЛУГОДИЕ'!I10+#REF!</f>
        <v>#REF!</v>
      </c>
    </row>
    <row r="22" spans="1:16" ht="29.25" hidden="1" customHeight="1">
      <c r="A22" s="11">
        <v>6</v>
      </c>
      <c r="B22" s="32" t="s">
        <v>17</v>
      </c>
      <c r="C22" s="27">
        <v>0</v>
      </c>
      <c r="D22" s="27">
        <v>0</v>
      </c>
      <c r="E22" s="27">
        <v>0</v>
      </c>
      <c r="F22" s="27">
        <v>170</v>
      </c>
      <c r="G22" s="15">
        <f t="shared" si="4"/>
        <v>0</v>
      </c>
      <c r="H22" s="15">
        <f t="shared" si="5"/>
        <v>0</v>
      </c>
      <c r="I22" s="15">
        <f t="shared" si="6"/>
        <v>0</v>
      </c>
      <c r="J22" s="15">
        <f t="shared" si="7"/>
        <v>8</v>
      </c>
      <c r="M22" s="5" t="e">
        <f>#REF!+'1-Е ПОЛУГОДИЕ'!C11+'2-Е ПОЛУГОДИЕ'!C11+#REF!</f>
        <v>#REF!</v>
      </c>
      <c r="N22" s="5" t="e">
        <f>#REF!+'1-Е ПОЛУГОДИЕ'!E11+'2-Е ПОЛУГОДИЕ'!E11+#REF!</f>
        <v>#REF!</v>
      </c>
      <c r="O22" s="5" t="e">
        <f>#REF!+'1-Е ПОЛУГОДИЕ'!G11+'2-Е ПОЛУГОДИЕ'!G11+#REF!</f>
        <v>#REF!</v>
      </c>
      <c r="P22" s="5" t="e">
        <f>#REF!+'1-Е ПОЛУГОДИЕ'!I11+'2-Е ПОЛУГОДИЕ'!I11+#REF!</f>
        <v>#REF!</v>
      </c>
    </row>
    <row r="23" spans="1:16" ht="30.75" customHeight="1">
      <c r="A23" s="11">
        <v>7</v>
      </c>
      <c r="B23" s="32" t="s">
        <v>18</v>
      </c>
      <c r="C23" s="27">
        <v>0</v>
      </c>
      <c r="D23" s="27">
        <v>28043</v>
      </c>
      <c r="E23" s="27">
        <v>0</v>
      </c>
      <c r="F23" s="27">
        <v>0</v>
      </c>
      <c r="G23" s="15">
        <f t="shared" si="4"/>
        <v>0</v>
      </c>
      <c r="H23" s="15">
        <f t="shared" si="5"/>
        <v>60</v>
      </c>
      <c r="I23" s="15">
        <f t="shared" si="6"/>
        <v>0</v>
      </c>
      <c r="J23" s="15">
        <f t="shared" si="7"/>
        <v>0</v>
      </c>
      <c r="M23" s="5" t="e">
        <f>#REF!+'1-Е ПОЛУГОДИЕ'!C12+'2-Е ПОЛУГОДИЕ'!C12+#REF!</f>
        <v>#REF!</v>
      </c>
      <c r="N23" s="5" t="e">
        <f>#REF!+'1-Е ПОЛУГОДИЕ'!E12+'2-Е ПОЛУГОДИЕ'!E12+#REF!</f>
        <v>#REF!</v>
      </c>
      <c r="O23" s="5" t="e">
        <f>#REF!+'1-Е ПОЛУГОДИЕ'!G12+'2-Е ПОЛУГОДИЕ'!G12+#REF!</f>
        <v>#REF!</v>
      </c>
      <c r="P23" s="5" t="e">
        <f>#REF!+'1-Е ПОЛУГОДИЕ'!I12+'2-Е ПОЛУГОДИЕ'!I12+#REF!</f>
        <v>#REF!</v>
      </c>
    </row>
    <row r="24" spans="1:16" ht="31.5" customHeight="1">
      <c r="A24" s="11">
        <v>8</v>
      </c>
      <c r="B24" s="32" t="s">
        <v>19</v>
      </c>
      <c r="C24" s="27">
        <v>0</v>
      </c>
      <c r="D24" s="27">
        <v>14736</v>
      </c>
      <c r="E24" s="27">
        <v>0</v>
      </c>
      <c r="F24" s="27">
        <v>0</v>
      </c>
      <c r="G24" s="15">
        <f t="shared" si="4"/>
        <v>0</v>
      </c>
      <c r="H24" s="15">
        <f t="shared" si="5"/>
        <v>32</v>
      </c>
      <c r="I24" s="15">
        <f t="shared" si="6"/>
        <v>0</v>
      </c>
      <c r="J24" s="15">
        <f t="shared" si="7"/>
        <v>0</v>
      </c>
      <c r="M24" s="5" t="e">
        <f>#REF!+'1-Е ПОЛУГОДИЕ'!C13+'2-Е ПОЛУГОДИЕ'!C13+#REF!</f>
        <v>#REF!</v>
      </c>
      <c r="N24" s="5" t="e">
        <f>#REF!+'1-Е ПОЛУГОДИЕ'!E13+'2-Е ПОЛУГОДИЕ'!E13+#REF!</f>
        <v>#REF!</v>
      </c>
      <c r="O24" s="5" t="e">
        <f>#REF!+'1-Е ПОЛУГОДИЕ'!G13+'2-Е ПОЛУГОДИЕ'!G13+#REF!</f>
        <v>#REF!</v>
      </c>
      <c r="P24" s="5" t="e">
        <f>#REF!+'1-Е ПОЛУГОДИЕ'!I13+'2-Е ПОЛУГОДИЕ'!I13+#REF!</f>
        <v>#REF!</v>
      </c>
    </row>
    <row r="25" spans="1:16" ht="30.75" customHeight="1">
      <c r="A25" s="11">
        <v>9</v>
      </c>
      <c r="B25" s="32" t="s">
        <v>20</v>
      </c>
      <c r="C25" s="27">
        <v>0</v>
      </c>
      <c r="D25" s="27">
        <v>23399</v>
      </c>
      <c r="E25" s="27">
        <v>0</v>
      </c>
      <c r="F25" s="27">
        <v>0</v>
      </c>
      <c r="G25" s="15">
        <f t="shared" si="4"/>
        <v>0</v>
      </c>
      <c r="H25" s="15">
        <f t="shared" si="5"/>
        <v>48</v>
      </c>
      <c r="I25" s="15">
        <f t="shared" si="6"/>
        <v>0</v>
      </c>
      <c r="J25" s="15">
        <f t="shared" si="7"/>
        <v>0</v>
      </c>
      <c r="M25" s="5" t="e">
        <f>#REF!+'1-Е ПОЛУГОДИЕ'!C14+'2-Е ПОЛУГОДИЕ'!C14+#REF!</f>
        <v>#REF!</v>
      </c>
      <c r="N25" s="5" t="e">
        <f>#REF!+'1-Е ПОЛУГОДИЕ'!E14+'2-Е ПОЛУГОДИЕ'!E14+#REF!</f>
        <v>#REF!</v>
      </c>
      <c r="O25" s="5" t="e">
        <f>#REF!+'1-Е ПОЛУГОДИЕ'!G14+'2-Е ПОЛУГОДИЕ'!G14+#REF!</f>
        <v>#REF!</v>
      </c>
      <c r="P25" s="5" t="e">
        <f>#REF!+'1-Е ПОЛУГОДИЕ'!I14+'2-Е ПОЛУГОДИЕ'!I14+#REF!</f>
        <v>#REF!</v>
      </c>
    </row>
    <row r="26" spans="1:16" ht="23.25" customHeight="1">
      <c r="A26" s="11">
        <v>10</v>
      </c>
      <c r="B26" s="32" t="s">
        <v>21</v>
      </c>
      <c r="C26" s="27">
        <v>0</v>
      </c>
      <c r="D26" s="27">
        <v>5651</v>
      </c>
      <c r="E26" s="27">
        <v>0</v>
      </c>
      <c r="F26" s="27">
        <v>0</v>
      </c>
      <c r="G26" s="15">
        <f t="shared" si="4"/>
        <v>0</v>
      </c>
      <c r="H26" s="15">
        <f t="shared" si="5"/>
        <v>12</v>
      </c>
      <c r="I26" s="15">
        <f t="shared" si="6"/>
        <v>0</v>
      </c>
      <c r="J26" s="15">
        <f t="shared" si="7"/>
        <v>0</v>
      </c>
      <c r="M26" s="5" t="e">
        <f>#REF!+'1-Е ПОЛУГОДИЕ'!C15+'2-Е ПОЛУГОДИЕ'!C15+#REF!</f>
        <v>#REF!</v>
      </c>
      <c r="N26" s="5" t="e">
        <f>#REF!+'1-Е ПОЛУГОДИЕ'!E15+'2-Е ПОЛУГОДИЕ'!E15+#REF!</f>
        <v>#REF!</v>
      </c>
      <c r="O26" s="5" t="e">
        <f>#REF!+'1-Е ПОЛУГОДИЕ'!G15+'2-Е ПОЛУГОДИЕ'!G15+#REF!</f>
        <v>#REF!</v>
      </c>
      <c r="P26" s="5" t="e">
        <f>#REF!+'1-Е ПОЛУГОДИЕ'!I15+'2-Е ПОЛУГОДИЕ'!I15+#REF!</f>
        <v>#REF!</v>
      </c>
    </row>
    <row r="27" spans="1:16" ht="23.25" customHeight="1">
      <c r="A27" s="11">
        <v>11</v>
      </c>
      <c r="B27" s="32" t="s">
        <v>22</v>
      </c>
      <c r="C27" s="27">
        <v>6897</v>
      </c>
      <c r="D27" s="27">
        <v>151834</v>
      </c>
      <c r="E27" s="27">
        <v>331</v>
      </c>
      <c r="F27" s="27">
        <v>2942</v>
      </c>
      <c r="G27" s="15">
        <f t="shared" si="4"/>
        <v>36</v>
      </c>
      <c r="H27" s="15">
        <f t="shared" si="5"/>
        <v>304</v>
      </c>
      <c r="I27" s="15">
        <f t="shared" si="6"/>
        <v>8</v>
      </c>
      <c r="J27" s="15">
        <f t="shared" si="7"/>
        <v>92</v>
      </c>
      <c r="M27" s="5" t="e">
        <f>#REF!+'1-Е ПОЛУГОДИЕ'!C16+'2-Е ПОЛУГОДИЕ'!C16+#REF!</f>
        <v>#REF!</v>
      </c>
      <c r="N27" s="5" t="e">
        <f>#REF!+'1-Е ПОЛУГОДИЕ'!E16+'2-Е ПОЛУГОДИЕ'!E16+#REF!</f>
        <v>#REF!</v>
      </c>
      <c r="O27" s="5" t="e">
        <f>#REF!+'1-Е ПОЛУГОДИЕ'!G16+'2-Е ПОЛУГОДИЕ'!G16+#REF!</f>
        <v>#REF!</v>
      </c>
      <c r="P27" s="5" t="e">
        <f>#REF!+'1-Е ПОЛУГОДИЕ'!I16+'2-Е ПОЛУГОДИЕ'!I16+#REF!</f>
        <v>#REF!</v>
      </c>
    </row>
    <row r="28" spans="1:16" ht="23.25" customHeight="1">
      <c r="A28" s="11">
        <v>12</v>
      </c>
      <c r="B28" s="32" t="s">
        <v>23</v>
      </c>
      <c r="C28" s="27">
        <v>0</v>
      </c>
      <c r="D28" s="27">
        <v>5288</v>
      </c>
      <c r="E28" s="27">
        <v>86</v>
      </c>
      <c r="F28" s="27">
        <v>80</v>
      </c>
      <c r="G28" s="15">
        <f t="shared" si="4"/>
        <v>0</v>
      </c>
      <c r="H28" s="15">
        <f t="shared" si="5"/>
        <v>12</v>
      </c>
      <c r="I28" s="15">
        <f t="shared" si="6"/>
        <v>4</v>
      </c>
      <c r="J28" s="15">
        <f t="shared" si="7"/>
        <v>4</v>
      </c>
      <c r="M28" s="5" t="e">
        <f>#REF!+'1-Е ПОЛУГОДИЕ'!C17+'2-Е ПОЛУГОДИЕ'!C17+#REF!</f>
        <v>#REF!</v>
      </c>
      <c r="N28" s="5" t="e">
        <f>#REF!+'1-Е ПОЛУГОДИЕ'!E17+'2-Е ПОЛУГОДИЕ'!E17+#REF!</f>
        <v>#REF!</v>
      </c>
      <c r="O28" s="5" t="e">
        <f>#REF!+'1-Е ПОЛУГОДИЕ'!G17+'2-Е ПОЛУГОДИЕ'!G17+#REF!</f>
        <v>#REF!</v>
      </c>
      <c r="P28" s="5" t="e">
        <f>#REF!+'1-Е ПОЛУГОДИЕ'!I17+'2-Е ПОЛУГОДИЕ'!I17+#REF!</f>
        <v>#REF!</v>
      </c>
    </row>
    <row r="29" spans="1:16" ht="23.25" customHeight="1">
      <c r="A29" s="11">
        <v>13</v>
      </c>
      <c r="B29" s="32" t="s">
        <v>101</v>
      </c>
      <c r="C29" s="27">
        <v>0</v>
      </c>
      <c r="D29" s="27">
        <v>235787</v>
      </c>
      <c r="E29" s="27">
        <v>798</v>
      </c>
      <c r="F29" s="27">
        <v>7921</v>
      </c>
      <c r="G29" s="15">
        <f t="shared" si="4"/>
        <v>0</v>
      </c>
      <c r="H29" s="15">
        <f t="shared" si="5"/>
        <v>472</v>
      </c>
      <c r="I29" s="15">
        <f t="shared" si="6"/>
        <v>12</v>
      </c>
      <c r="J29" s="15">
        <f t="shared" si="7"/>
        <v>240</v>
      </c>
      <c r="M29" s="5" t="e">
        <f>#REF!+'1-Е ПОЛУГОДИЕ'!C18+'2-Е ПОЛУГОДИЕ'!C18+#REF!</f>
        <v>#REF!</v>
      </c>
      <c r="N29" s="5" t="e">
        <f>#REF!+'1-Е ПОЛУГОДИЕ'!E18+'2-Е ПОЛУГОДИЕ'!E18+#REF!</f>
        <v>#REF!</v>
      </c>
      <c r="O29" s="5" t="e">
        <f>#REF!+'1-Е ПОЛУГОДИЕ'!G18+'2-Е ПОЛУГОДИЕ'!G18+#REF!</f>
        <v>#REF!</v>
      </c>
      <c r="P29" s="5" t="e">
        <f>#REF!+'1-Е ПОЛУГОДИЕ'!I18+'2-Е ПОЛУГОДИЕ'!I18+#REF!</f>
        <v>#REF!</v>
      </c>
    </row>
    <row r="30" spans="1:16" ht="14.4">
      <c r="A30" s="11">
        <v>14</v>
      </c>
      <c r="B30" s="32" t="s">
        <v>25</v>
      </c>
      <c r="C30" s="27">
        <v>0</v>
      </c>
      <c r="D30" s="27">
        <v>96380</v>
      </c>
      <c r="E30" s="27">
        <v>611</v>
      </c>
      <c r="F30" s="27">
        <v>4518</v>
      </c>
      <c r="G30" s="15">
        <f t="shared" si="4"/>
        <v>0</v>
      </c>
      <c r="H30" s="15">
        <f t="shared" si="5"/>
        <v>196</v>
      </c>
      <c r="I30" s="15">
        <f t="shared" si="6"/>
        <v>12</v>
      </c>
      <c r="J30" s="15">
        <f t="shared" si="7"/>
        <v>136</v>
      </c>
      <c r="M30" s="5" t="e">
        <f>#REF!+'1-Е ПОЛУГОДИЕ'!C19+'2-Е ПОЛУГОДИЕ'!C19+#REF!</f>
        <v>#REF!</v>
      </c>
      <c r="N30" s="5" t="e">
        <f>#REF!+'1-Е ПОЛУГОДИЕ'!E19+'2-Е ПОЛУГОДИЕ'!E19+#REF!</f>
        <v>#REF!</v>
      </c>
      <c r="O30" s="5" t="e">
        <f>#REF!+'1-Е ПОЛУГОДИЕ'!G19+'2-Е ПОЛУГОДИЕ'!G19+#REF!</f>
        <v>#REF!</v>
      </c>
      <c r="P30" s="5" t="e">
        <f>#REF!+'1-Е ПОЛУГОДИЕ'!I19+'2-Е ПОЛУГОДИЕ'!I19+#REF!</f>
        <v>#REF!</v>
      </c>
    </row>
    <row r="31" spans="1:16" ht="14.4">
      <c r="A31" s="11">
        <v>15</v>
      </c>
      <c r="B31" s="32" t="s">
        <v>26</v>
      </c>
      <c r="C31" s="27">
        <v>0</v>
      </c>
      <c r="D31" s="27">
        <v>4601</v>
      </c>
      <c r="E31" s="27">
        <v>56</v>
      </c>
      <c r="F31" s="27">
        <v>107</v>
      </c>
      <c r="G31" s="15">
        <f t="shared" si="4"/>
        <v>0</v>
      </c>
      <c r="H31" s="15">
        <f t="shared" si="5"/>
        <v>12</v>
      </c>
      <c r="I31" s="15">
        <f t="shared" si="6"/>
        <v>4</v>
      </c>
      <c r="J31" s="15">
        <f t="shared" si="7"/>
        <v>4</v>
      </c>
      <c r="M31" s="5" t="e">
        <f>#REF!+'1-Е ПОЛУГОДИЕ'!C20+'2-Е ПОЛУГОДИЕ'!C20+#REF!</f>
        <v>#REF!</v>
      </c>
      <c r="N31" s="5" t="e">
        <f>#REF!+'1-Е ПОЛУГОДИЕ'!E20+'2-Е ПОЛУГОДИЕ'!E20+#REF!</f>
        <v>#REF!</v>
      </c>
      <c r="O31" s="5" t="e">
        <f>#REF!+'1-Е ПОЛУГОДИЕ'!G20+'2-Е ПОЛУГОДИЕ'!G20+#REF!</f>
        <v>#REF!</v>
      </c>
      <c r="P31" s="5" t="e">
        <f>#REF!+'1-Е ПОЛУГОДИЕ'!I20+'2-Е ПОЛУГОДИЕ'!I20+#REF!</f>
        <v>#REF!</v>
      </c>
    </row>
    <row r="32" spans="1:16" ht="14.4">
      <c r="A32" s="11">
        <v>16</v>
      </c>
      <c r="B32" s="32" t="s">
        <v>27</v>
      </c>
      <c r="C32" s="27">
        <v>0</v>
      </c>
      <c r="D32" s="27">
        <v>57010</v>
      </c>
      <c r="E32" s="27">
        <v>568</v>
      </c>
      <c r="F32" s="27">
        <v>1586</v>
      </c>
      <c r="G32" s="15">
        <f t="shared" si="4"/>
        <v>0</v>
      </c>
      <c r="H32" s="15">
        <f t="shared" si="5"/>
        <v>116</v>
      </c>
      <c r="I32" s="15">
        <f t="shared" si="6"/>
        <v>12</v>
      </c>
      <c r="J32" s="15">
        <f t="shared" si="7"/>
        <v>48</v>
      </c>
      <c r="M32" s="5" t="e">
        <f>#REF!+'1-Е ПОЛУГОДИЕ'!C21+'2-Е ПОЛУГОДИЕ'!C21+#REF!</f>
        <v>#REF!</v>
      </c>
      <c r="N32" s="5" t="e">
        <f>#REF!+'1-Е ПОЛУГОДИЕ'!E21+'2-Е ПОЛУГОДИЕ'!E21+#REF!</f>
        <v>#REF!</v>
      </c>
      <c r="O32" s="5" t="e">
        <f>#REF!+'1-Е ПОЛУГОДИЕ'!G21+'2-Е ПОЛУГОДИЕ'!G21+#REF!</f>
        <v>#REF!</v>
      </c>
      <c r="P32" s="5" t="e">
        <f>#REF!+'1-Е ПОЛУГОДИЕ'!I21+'2-Е ПОЛУГОДИЕ'!I21+#REF!</f>
        <v>#REF!</v>
      </c>
    </row>
    <row r="33" spans="1:16" ht="14.4">
      <c r="A33" s="11">
        <v>17</v>
      </c>
      <c r="B33" s="32" t="s">
        <v>28</v>
      </c>
      <c r="C33" s="27">
        <v>0</v>
      </c>
      <c r="D33" s="27">
        <v>4039</v>
      </c>
      <c r="E33" s="27">
        <v>42</v>
      </c>
      <c r="F33" s="27">
        <v>75</v>
      </c>
      <c r="G33" s="15">
        <f t="shared" si="4"/>
        <v>0</v>
      </c>
      <c r="H33" s="15">
        <f t="shared" si="5"/>
        <v>12</v>
      </c>
      <c r="I33" s="15">
        <f t="shared" si="6"/>
        <v>4</v>
      </c>
      <c r="J33" s="15">
        <f t="shared" si="7"/>
        <v>4</v>
      </c>
      <c r="M33" s="5" t="e">
        <f>#REF!+'1-Е ПОЛУГОДИЕ'!C22+'2-Е ПОЛУГОДИЕ'!C22+#REF!</f>
        <v>#REF!</v>
      </c>
      <c r="N33" s="5" t="e">
        <f>#REF!+'1-Е ПОЛУГОДИЕ'!E22+'2-Е ПОЛУГОДИЕ'!E22+#REF!</f>
        <v>#REF!</v>
      </c>
      <c r="O33" s="5" t="e">
        <f>#REF!+'1-Е ПОЛУГОДИЕ'!G22+'2-Е ПОЛУГОДИЕ'!G22+#REF!</f>
        <v>#REF!</v>
      </c>
      <c r="P33" s="5" t="e">
        <f>#REF!+'1-Е ПОЛУГОДИЕ'!I22+'2-Е ПОЛУГОДИЕ'!I22+#REF!</f>
        <v>#REF!</v>
      </c>
    </row>
    <row r="34" spans="1:16" ht="14.4">
      <c r="A34" s="11">
        <v>18</v>
      </c>
      <c r="B34" s="32" t="s">
        <v>29</v>
      </c>
      <c r="C34" s="27">
        <v>0</v>
      </c>
      <c r="D34" s="27">
        <v>3908</v>
      </c>
      <c r="E34" s="27">
        <v>29</v>
      </c>
      <c r="F34" s="27">
        <v>73</v>
      </c>
      <c r="G34" s="15">
        <f t="shared" si="4"/>
        <v>0</v>
      </c>
      <c r="H34" s="15">
        <f t="shared" si="5"/>
        <v>8</v>
      </c>
      <c r="I34" s="15">
        <f t="shared" si="6"/>
        <v>4</v>
      </c>
      <c r="J34" s="15">
        <f t="shared" si="7"/>
        <v>4</v>
      </c>
      <c r="M34" s="5" t="e">
        <f>#REF!+'1-Е ПОЛУГОДИЕ'!C23+'2-Е ПОЛУГОДИЕ'!C23+#REF!</f>
        <v>#REF!</v>
      </c>
      <c r="N34" s="5" t="e">
        <f>#REF!+'1-Е ПОЛУГОДИЕ'!E23+'2-Е ПОЛУГОДИЕ'!E23+#REF!</f>
        <v>#REF!</v>
      </c>
      <c r="O34" s="5" t="e">
        <f>#REF!+'1-Е ПОЛУГОДИЕ'!G23+'2-Е ПОЛУГОДИЕ'!G23+#REF!</f>
        <v>#REF!</v>
      </c>
      <c r="P34" s="5" t="e">
        <f>#REF!+'1-Е ПОЛУГОДИЕ'!I23+'2-Е ПОЛУГОДИЕ'!I23+#REF!</f>
        <v>#REF!</v>
      </c>
    </row>
    <row r="35" spans="1:16" ht="14.4">
      <c r="A35" s="11">
        <v>19</v>
      </c>
      <c r="B35" s="32" t="s">
        <v>30</v>
      </c>
      <c r="C35" s="27">
        <v>0</v>
      </c>
      <c r="D35" s="27">
        <v>2142</v>
      </c>
      <c r="E35" s="27">
        <v>27</v>
      </c>
      <c r="F35" s="27">
        <v>35</v>
      </c>
      <c r="G35" s="15">
        <f t="shared" si="4"/>
        <v>0</v>
      </c>
      <c r="H35" s="15">
        <f t="shared" si="5"/>
        <v>8</v>
      </c>
      <c r="I35" s="15">
        <f t="shared" si="6"/>
        <v>4</v>
      </c>
      <c r="J35" s="15">
        <f t="shared" si="7"/>
        <v>4</v>
      </c>
      <c r="M35" s="5" t="e">
        <f>#REF!+'1-Е ПОЛУГОДИЕ'!C24+'2-Е ПОЛУГОДИЕ'!C24+#REF!</f>
        <v>#REF!</v>
      </c>
      <c r="N35" s="5" t="e">
        <f>#REF!+'1-Е ПОЛУГОДИЕ'!E24+'2-Е ПОЛУГОДИЕ'!E24+#REF!</f>
        <v>#REF!</v>
      </c>
      <c r="O35" s="5" t="e">
        <f>#REF!+'1-Е ПОЛУГОДИЕ'!G24+'2-Е ПОЛУГОДИЕ'!G24+#REF!</f>
        <v>#REF!</v>
      </c>
      <c r="P35" s="5" t="e">
        <f>#REF!+'1-Е ПОЛУГОДИЕ'!I24+'2-Е ПОЛУГОДИЕ'!I24+#REF!</f>
        <v>#REF!</v>
      </c>
    </row>
    <row r="36" spans="1:16" ht="14.4">
      <c r="A36" s="11">
        <v>20</v>
      </c>
      <c r="B36" s="32" t="s">
        <v>31</v>
      </c>
      <c r="C36" s="27">
        <v>0</v>
      </c>
      <c r="D36" s="27">
        <v>8446</v>
      </c>
      <c r="E36" s="27">
        <v>118</v>
      </c>
      <c r="F36" s="27">
        <v>114</v>
      </c>
      <c r="G36" s="15">
        <f t="shared" si="4"/>
        <v>0</v>
      </c>
      <c r="H36" s="15">
        <f t="shared" si="5"/>
        <v>20</v>
      </c>
      <c r="I36" s="15">
        <f t="shared" si="6"/>
        <v>4</v>
      </c>
      <c r="J36" s="15">
        <f t="shared" si="7"/>
        <v>4</v>
      </c>
      <c r="M36" s="5" t="e">
        <f>#REF!+'1-Е ПОЛУГОДИЕ'!C25+'2-Е ПОЛУГОДИЕ'!C25+#REF!</f>
        <v>#REF!</v>
      </c>
      <c r="N36" s="5" t="e">
        <f>#REF!+'1-Е ПОЛУГОДИЕ'!E25+'2-Е ПОЛУГОДИЕ'!E25+#REF!</f>
        <v>#REF!</v>
      </c>
      <c r="O36" s="5" t="e">
        <f>#REF!+'1-Е ПОЛУГОДИЕ'!G25+'2-Е ПОЛУГОДИЕ'!G25+#REF!</f>
        <v>#REF!</v>
      </c>
      <c r="P36" s="5" t="e">
        <f>#REF!+'1-Е ПОЛУГОДИЕ'!I25+'2-Е ПОЛУГОДИЕ'!I25+#REF!</f>
        <v>#REF!</v>
      </c>
    </row>
    <row r="37" spans="1:16" ht="14.4">
      <c r="A37" s="11">
        <v>21</v>
      </c>
      <c r="B37" s="32" t="s">
        <v>32</v>
      </c>
      <c r="C37" s="27">
        <v>0</v>
      </c>
      <c r="D37" s="27">
        <v>33423</v>
      </c>
      <c r="E37" s="27">
        <v>726</v>
      </c>
      <c r="F37" s="27">
        <v>1252</v>
      </c>
      <c r="G37" s="15">
        <f t="shared" si="4"/>
        <v>0</v>
      </c>
      <c r="H37" s="15">
        <f t="shared" si="5"/>
        <v>68</v>
      </c>
      <c r="I37" s="15">
        <f t="shared" si="6"/>
        <v>12</v>
      </c>
      <c r="J37" s="15">
        <f t="shared" si="7"/>
        <v>40</v>
      </c>
      <c r="M37" s="5" t="e">
        <f>#REF!+'1-Е ПОЛУГОДИЕ'!C26+'2-Е ПОЛУГОДИЕ'!C26+#REF!</f>
        <v>#REF!</v>
      </c>
      <c r="N37" s="5" t="e">
        <f>#REF!+'1-Е ПОЛУГОДИЕ'!E26+'2-Е ПОЛУГОДИЕ'!E26+#REF!</f>
        <v>#REF!</v>
      </c>
      <c r="O37" s="5" t="e">
        <f>#REF!+'1-Е ПОЛУГОДИЕ'!G26+'2-Е ПОЛУГОДИЕ'!G26+#REF!</f>
        <v>#REF!</v>
      </c>
      <c r="P37" s="5" t="e">
        <f>#REF!+'1-Е ПОЛУГОДИЕ'!I26+'2-Е ПОЛУГОДИЕ'!I26+#REF!</f>
        <v>#REF!</v>
      </c>
    </row>
    <row r="38" spans="1:16" ht="14.4">
      <c r="A38" s="11">
        <v>22</v>
      </c>
      <c r="B38" s="32" t="s">
        <v>33</v>
      </c>
      <c r="C38" s="27">
        <v>0</v>
      </c>
      <c r="D38" s="27">
        <v>158034</v>
      </c>
      <c r="E38" s="27">
        <v>1698</v>
      </c>
      <c r="F38" s="27">
        <v>7915</v>
      </c>
      <c r="G38" s="15">
        <f t="shared" si="4"/>
        <v>0</v>
      </c>
      <c r="H38" s="15">
        <f t="shared" si="5"/>
        <v>320</v>
      </c>
      <c r="I38" s="15">
        <f t="shared" si="6"/>
        <v>28</v>
      </c>
      <c r="J38" s="15">
        <f t="shared" si="7"/>
        <v>240</v>
      </c>
      <c r="M38" s="5" t="e">
        <f>#REF!+'1-Е ПОЛУГОДИЕ'!C27+'2-Е ПОЛУГОДИЕ'!C27+#REF!</f>
        <v>#REF!</v>
      </c>
      <c r="N38" s="5" t="e">
        <f>#REF!+'1-Е ПОЛУГОДИЕ'!E27+'2-Е ПОЛУГОДИЕ'!E27+#REF!</f>
        <v>#REF!</v>
      </c>
      <c r="O38" s="5" t="e">
        <f>#REF!+'1-Е ПОЛУГОДИЕ'!G27+'2-Е ПОЛУГОДИЕ'!G27+#REF!</f>
        <v>#REF!</v>
      </c>
      <c r="P38" s="5" t="e">
        <f>#REF!+'1-Е ПОЛУГОДИЕ'!I27+'2-Е ПОЛУГОДИЕ'!I27+#REF!</f>
        <v>#REF!</v>
      </c>
    </row>
    <row r="39" spans="1:16" ht="14.4">
      <c r="A39" s="11">
        <v>23</v>
      </c>
      <c r="B39" s="32" t="s">
        <v>34</v>
      </c>
      <c r="C39" s="27">
        <v>0</v>
      </c>
      <c r="D39" s="27">
        <v>2687</v>
      </c>
      <c r="E39" s="27">
        <v>21</v>
      </c>
      <c r="F39" s="27">
        <v>118</v>
      </c>
      <c r="G39" s="15">
        <f t="shared" si="4"/>
        <v>0</v>
      </c>
      <c r="H39" s="15">
        <f t="shared" si="5"/>
        <v>8</v>
      </c>
      <c r="I39" s="15">
        <f t="shared" si="6"/>
        <v>4</v>
      </c>
      <c r="J39" s="15">
        <f t="shared" si="7"/>
        <v>4</v>
      </c>
      <c r="M39" s="5" t="e">
        <f>#REF!+'1-Е ПОЛУГОДИЕ'!C28+'2-Е ПОЛУГОДИЕ'!C28+#REF!</f>
        <v>#REF!</v>
      </c>
      <c r="N39" s="5" t="e">
        <f>#REF!+'1-Е ПОЛУГОДИЕ'!E28+'2-Е ПОЛУГОДИЕ'!E28+#REF!</f>
        <v>#REF!</v>
      </c>
      <c r="O39" s="5" t="e">
        <f>#REF!+'1-Е ПОЛУГОДИЕ'!G28+'2-Е ПОЛУГОДИЕ'!G28+#REF!</f>
        <v>#REF!</v>
      </c>
      <c r="P39" s="5" t="e">
        <f>#REF!+'1-Е ПОЛУГОДИЕ'!I28+'2-Е ПОЛУГОДИЕ'!I28+#REF!</f>
        <v>#REF!</v>
      </c>
    </row>
    <row r="40" spans="1:16" ht="14.4">
      <c r="A40" s="11">
        <v>24</v>
      </c>
      <c r="B40" s="32" t="s">
        <v>35</v>
      </c>
      <c r="C40" s="27">
        <v>0</v>
      </c>
      <c r="D40" s="27">
        <v>193924</v>
      </c>
      <c r="E40" s="27">
        <v>742</v>
      </c>
      <c r="F40" s="27">
        <v>7212</v>
      </c>
      <c r="G40" s="15">
        <f t="shared" si="4"/>
        <v>0</v>
      </c>
      <c r="H40" s="15">
        <f t="shared" si="5"/>
        <v>388</v>
      </c>
      <c r="I40" s="15">
        <f t="shared" si="6"/>
        <v>12</v>
      </c>
      <c r="J40" s="15">
        <f t="shared" si="7"/>
        <v>220</v>
      </c>
      <c r="M40" s="5" t="e">
        <f>#REF!+'1-Е ПОЛУГОДИЕ'!C29+'2-Е ПОЛУГОДИЕ'!C29+#REF!</f>
        <v>#REF!</v>
      </c>
      <c r="N40" s="5" t="e">
        <f>#REF!+'1-Е ПОЛУГОДИЕ'!E29+'2-Е ПОЛУГОДИЕ'!E29+#REF!</f>
        <v>#REF!</v>
      </c>
      <c r="O40" s="5" t="e">
        <f>#REF!+'1-Е ПОЛУГОДИЕ'!G29+'2-Е ПОЛУГОДИЕ'!G29+#REF!</f>
        <v>#REF!</v>
      </c>
      <c r="P40" s="5" t="e">
        <f>#REF!+'1-Е ПОЛУГОДИЕ'!I29+'2-Е ПОЛУГОДИЕ'!I29+#REF!</f>
        <v>#REF!</v>
      </c>
    </row>
    <row r="41" spans="1:16" ht="14.4">
      <c r="A41" s="11">
        <v>25</v>
      </c>
      <c r="B41" s="32" t="s">
        <v>36</v>
      </c>
      <c r="C41" s="27">
        <v>0</v>
      </c>
      <c r="D41" s="27">
        <v>36160</v>
      </c>
      <c r="E41" s="27">
        <v>901</v>
      </c>
      <c r="F41" s="27">
        <v>1174</v>
      </c>
      <c r="G41" s="15">
        <f t="shared" si="4"/>
        <v>0</v>
      </c>
      <c r="H41" s="15">
        <f t="shared" si="5"/>
        <v>76</v>
      </c>
      <c r="I41" s="15">
        <f t="shared" si="6"/>
        <v>16</v>
      </c>
      <c r="J41" s="15">
        <f t="shared" si="7"/>
        <v>36</v>
      </c>
      <c r="M41" s="5" t="e">
        <f>#REF!+'1-Е ПОЛУГОДИЕ'!C30+'2-Е ПОЛУГОДИЕ'!C30+#REF!</f>
        <v>#REF!</v>
      </c>
      <c r="N41" s="5" t="e">
        <f>#REF!+'1-Е ПОЛУГОДИЕ'!E30+'2-Е ПОЛУГОДИЕ'!E30+#REF!</f>
        <v>#REF!</v>
      </c>
      <c r="O41" s="5" t="e">
        <f>#REF!+'1-Е ПОЛУГОДИЕ'!G30+'2-Е ПОЛУГОДИЕ'!G30+#REF!</f>
        <v>#REF!</v>
      </c>
      <c r="P41" s="5" t="e">
        <f>#REF!+'1-Е ПОЛУГОДИЕ'!I30+'2-Е ПОЛУГОДИЕ'!I30+#REF!</f>
        <v>#REF!</v>
      </c>
    </row>
    <row r="42" spans="1:16" ht="14.4">
      <c r="A42" s="11">
        <v>26</v>
      </c>
      <c r="B42" s="32" t="s">
        <v>37</v>
      </c>
      <c r="C42" s="27">
        <v>0</v>
      </c>
      <c r="D42" s="27">
        <v>1023</v>
      </c>
      <c r="E42" s="27">
        <v>22</v>
      </c>
      <c r="F42" s="27">
        <v>35</v>
      </c>
      <c r="G42" s="15">
        <f t="shared" si="4"/>
        <v>0</v>
      </c>
      <c r="H42" s="15">
        <f t="shared" si="5"/>
        <v>4</v>
      </c>
      <c r="I42" s="15">
        <f t="shared" si="6"/>
        <v>4</v>
      </c>
      <c r="J42" s="15">
        <f t="shared" si="7"/>
        <v>4</v>
      </c>
      <c r="M42" s="5" t="e">
        <f>#REF!+'1-Е ПОЛУГОДИЕ'!C31+'2-Е ПОЛУГОДИЕ'!C31+#REF!</f>
        <v>#REF!</v>
      </c>
      <c r="N42" s="5" t="e">
        <f>#REF!+'1-Е ПОЛУГОДИЕ'!E31+'2-Е ПОЛУГОДИЕ'!E31+#REF!</f>
        <v>#REF!</v>
      </c>
      <c r="O42" s="5" t="e">
        <f>#REF!+'1-Е ПОЛУГОДИЕ'!G31+'2-Е ПОЛУГОДИЕ'!G31+#REF!</f>
        <v>#REF!</v>
      </c>
      <c r="P42" s="5" t="e">
        <f>#REF!+'1-Е ПОЛУГОДИЕ'!I31+'2-Е ПОЛУГОДИЕ'!I31+#REF!</f>
        <v>#REF!</v>
      </c>
    </row>
    <row r="43" spans="1:16" ht="14.4">
      <c r="A43" s="11">
        <v>27</v>
      </c>
      <c r="B43" s="32" t="s">
        <v>38</v>
      </c>
      <c r="C43" s="27">
        <v>0</v>
      </c>
      <c r="D43" s="27">
        <v>63003</v>
      </c>
      <c r="E43" s="27">
        <v>776</v>
      </c>
      <c r="F43" s="27">
        <v>2363</v>
      </c>
      <c r="G43" s="15">
        <f t="shared" si="4"/>
        <v>0</v>
      </c>
      <c r="H43" s="15">
        <f t="shared" si="5"/>
        <v>128</v>
      </c>
      <c r="I43" s="15">
        <f t="shared" si="6"/>
        <v>12</v>
      </c>
      <c r="J43" s="15">
        <f t="shared" si="7"/>
        <v>72</v>
      </c>
      <c r="M43" s="5" t="e">
        <f>#REF!+'1-Е ПОЛУГОДИЕ'!C32+'2-Е ПОЛУГОДИЕ'!C32+#REF!</f>
        <v>#REF!</v>
      </c>
      <c r="N43" s="5" t="e">
        <f>#REF!+'1-Е ПОЛУГОДИЕ'!E32+'2-Е ПОЛУГОДИЕ'!E32+#REF!</f>
        <v>#REF!</v>
      </c>
      <c r="O43" s="5" t="e">
        <f>#REF!+'1-Е ПОЛУГОДИЕ'!G32+'2-Е ПОЛУГОДИЕ'!G32+#REF!</f>
        <v>#REF!</v>
      </c>
      <c r="P43" s="5" t="e">
        <f>#REF!+'1-Е ПОЛУГОДИЕ'!I32+'2-Е ПОЛУГОДИЕ'!I32+#REF!</f>
        <v>#REF!</v>
      </c>
    </row>
    <row r="44" spans="1:16" ht="14.4">
      <c r="A44" s="11">
        <v>28</v>
      </c>
      <c r="B44" s="32" t="s">
        <v>39</v>
      </c>
      <c r="C44" s="27">
        <v>0</v>
      </c>
      <c r="D44" s="27">
        <v>78677</v>
      </c>
      <c r="E44" s="27">
        <v>526</v>
      </c>
      <c r="F44" s="27">
        <v>0</v>
      </c>
      <c r="G44" s="15">
        <f t="shared" si="4"/>
        <v>0</v>
      </c>
      <c r="H44" s="15">
        <f t="shared" si="5"/>
        <v>160</v>
      </c>
      <c r="I44" s="15">
        <f t="shared" si="6"/>
        <v>8</v>
      </c>
      <c r="J44" s="15">
        <f t="shared" si="7"/>
        <v>0</v>
      </c>
      <c r="M44" s="5" t="e">
        <f>#REF!+'1-Е ПОЛУГОДИЕ'!C33+'2-Е ПОЛУГОДИЕ'!C33+#REF!</f>
        <v>#REF!</v>
      </c>
      <c r="N44" s="5" t="e">
        <f>#REF!+'1-Е ПОЛУГОДИЕ'!E33+'2-Е ПОЛУГОДИЕ'!E33+#REF!</f>
        <v>#REF!</v>
      </c>
      <c r="O44" s="5" t="e">
        <f>#REF!+'1-Е ПОЛУГОДИЕ'!G33+'2-Е ПОЛУГОДИЕ'!G33+#REF!</f>
        <v>#REF!</v>
      </c>
      <c r="P44" s="5" t="e">
        <f>#REF!+'1-Е ПОЛУГОДИЕ'!I33+'2-Е ПОЛУГОДИЕ'!I33+#REF!</f>
        <v>#REF!</v>
      </c>
    </row>
    <row r="45" spans="1:16" ht="14.4">
      <c r="A45" s="11">
        <v>29</v>
      </c>
      <c r="B45" s="32" t="s">
        <v>40</v>
      </c>
      <c r="C45" s="27">
        <v>0</v>
      </c>
      <c r="D45" s="27">
        <v>53330</v>
      </c>
      <c r="E45" s="27">
        <v>816</v>
      </c>
      <c r="F45" s="27">
        <v>0</v>
      </c>
      <c r="G45" s="15">
        <f t="shared" si="4"/>
        <v>0</v>
      </c>
      <c r="H45" s="15">
        <f t="shared" si="5"/>
        <v>108</v>
      </c>
      <c r="I45" s="15">
        <f t="shared" si="6"/>
        <v>16</v>
      </c>
      <c r="J45" s="15">
        <f t="shared" si="7"/>
        <v>0</v>
      </c>
      <c r="M45" s="5" t="e">
        <f>#REF!+'1-Е ПОЛУГОДИЕ'!C34+'2-Е ПОЛУГОДИЕ'!C34+#REF!</f>
        <v>#REF!</v>
      </c>
      <c r="N45" s="5" t="e">
        <f>#REF!+'1-Е ПОЛУГОДИЕ'!E34+'2-Е ПОЛУГОДИЕ'!E34+#REF!</f>
        <v>#REF!</v>
      </c>
      <c r="O45" s="5" t="e">
        <f>#REF!+'1-Е ПОЛУГОДИЕ'!G34+'2-Е ПОЛУГОДИЕ'!G34+#REF!</f>
        <v>#REF!</v>
      </c>
      <c r="P45" s="5" t="e">
        <f>#REF!+'1-Е ПОЛУГОДИЕ'!I34+'2-Е ПОЛУГОДИЕ'!I34+#REF!</f>
        <v>#REF!</v>
      </c>
    </row>
    <row r="46" spans="1:16" ht="14.4">
      <c r="A46" s="11">
        <v>30</v>
      </c>
      <c r="B46" s="32" t="s">
        <v>41</v>
      </c>
      <c r="C46" s="27">
        <v>0</v>
      </c>
      <c r="D46" s="27">
        <v>49077</v>
      </c>
      <c r="E46" s="27">
        <v>472</v>
      </c>
      <c r="F46" s="27">
        <v>0</v>
      </c>
      <c r="G46" s="15">
        <f t="shared" si="4"/>
        <v>0</v>
      </c>
      <c r="H46" s="15">
        <f t="shared" si="5"/>
        <v>100</v>
      </c>
      <c r="I46" s="15">
        <f t="shared" si="6"/>
        <v>8</v>
      </c>
      <c r="J46" s="15">
        <f t="shared" si="7"/>
        <v>0</v>
      </c>
      <c r="M46" s="5" t="e">
        <f>#REF!+'1-Е ПОЛУГОДИЕ'!C35+'2-Е ПОЛУГОДИЕ'!C35+#REF!</f>
        <v>#REF!</v>
      </c>
      <c r="N46" s="5" t="e">
        <f>#REF!+'1-Е ПОЛУГОДИЕ'!E35+'2-Е ПОЛУГОДИЕ'!E35+#REF!</f>
        <v>#REF!</v>
      </c>
      <c r="O46" s="5" t="e">
        <f>#REF!+'1-Е ПОЛУГОДИЕ'!G35+'2-Е ПОЛУГОДИЕ'!G35+#REF!</f>
        <v>#REF!</v>
      </c>
      <c r="P46" s="5" t="e">
        <f>#REF!+'1-Е ПОЛУГОДИЕ'!I35+'2-Е ПОЛУГОДИЕ'!I35+#REF!</f>
        <v>#REF!</v>
      </c>
    </row>
    <row r="47" spans="1:16" ht="14.4">
      <c r="A47" s="11">
        <v>31</v>
      </c>
      <c r="B47" s="32" t="s">
        <v>42</v>
      </c>
      <c r="C47" s="27">
        <v>0</v>
      </c>
      <c r="D47" s="27">
        <v>50287</v>
      </c>
      <c r="E47" s="27">
        <v>357</v>
      </c>
      <c r="F47" s="27">
        <v>0</v>
      </c>
      <c r="G47" s="15">
        <f t="shared" si="4"/>
        <v>0</v>
      </c>
      <c r="H47" s="15">
        <f t="shared" si="5"/>
        <v>104</v>
      </c>
      <c r="I47" s="15">
        <f t="shared" si="6"/>
        <v>8</v>
      </c>
      <c r="J47" s="15">
        <f t="shared" si="7"/>
        <v>0</v>
      </c>
      <c r="M47" s="5" t="e">
        <f>#REF!+'1-Е ПОЛУГОДИЕ'!C36+'2-Е ПОЛУГОДИЕ'!C36+#REF!</f>
        <v>#REF!</v>
      </c>
      <c r="N47" s="5" t="e">
        <f>#REF!+'1-Е ПОЛУГОДИЕ'!E36+'2-Е ПОЛУГОДИЕ'!E36+#REF!</f>
        <v>#REF!</v>
      </c>
      <c r="O47" s="5" t="e">
        <f>#REF!+'1-Е ПОЛУГОДИЕ'!G36+'2-Е ПОЛУГОДИЕ'!G36+#REF!</f>
        <v>#REF!</v>
      </c>
      <c r="P47" s="5" t="e">
        <f>#REF!+'1-Е ПОЛУГОДИЕ'!I36+'2-Е ПОЛУГОДИЕ'!I36+#REF!</f>
        <v>#REF!</v>
      </c>
    </row>
    <row r="48" spans="1:16" ht="14.4">
      <c r="A48" s="11">
        <v>32</v>
      </c>
      <c r="B48" s="32" t="s">
        <v>43</v>
      </c>
      <c r="C48" s="27">
        <v>0</v>
      </c>
      <c r="D48" s="27">
        <v>22135</v>
      </c>
      <c r="E48" s="27">
        <v>148</v>
      </c>
      <c r="F48" s="27">
        <v>0</v>
      </c>
      <c r="G48" s="15">
        <f t="shared" si="4"/>
        <v>0</v>
      </c>
      <c r="H48" s="15">
        <f t="shared" si="5"/>
        <v>48</v>
      </c>
      <c r="I48" s="15">
        <f t="shared" si="6"/>
        <v>4</v>
      </c>
      <c r="J48" s="15">
        <f t="shared" si="7"/>
        <v>0</v>
      </c>
      <c r="M48" s="5" t="e">
        <f>#REF!+'1-Е ПОЛУГОДИЕ'!C37+'2-Е ПОЛУГОДИЕ'!C37+#REF!</f>
        <v>#REF!</v>
      </c>
      <c r="N48" s="5" t="e">
        <f>#REF!+'1-Е ПОЛУГОДИЕ'!E37+'2-Е ПОЛУГОДИЕ'!E37+#REF!</f>
        <v>#REF!</v>
      </c>
      <c r="O48" s="5" t="e">
        <f>#REF!+'1-Е ПОЛУГОДИЕ'!G37+'2-Е ПОЛУГОДИЕ'!G37+#REF!</f>
        <v>#REF!</v>
      </c>
      <c r="P48" s="5" t="e">
        <f>#REF!+'1-Е ПОЛУГОДИЕ'!I37+'2-Е ПОЛУГОДИЕ'!I37+#REF!</f>
        <v>#REF!</v>
      </c>
    </row>
    <row r="49" spans="1:16" ht="14.4">
      <c r="A49" s="11">
        <v>33</v>
      </c>
      <c r="B49" s="32" t="s">
        <v>44</v>
      </c>
      <c r="C49" s="27">
        <v>0</v>
      </c>
      <c r="D49" s="27">
        <v>13615</v>
      </c>
      <c r="E49" s="27">
        <v>126</v>
      </c>
      <c r="F49" s="27">
        <v>0</v>
      </c>
      <c r="G49" s="15">
        <f t="shared" si="4"/>
        <v>0</v>
      </c>
      <c r="H49" s="15">
        <f t="shared" si="5"/>
        <v>28</v>
      </c>
      <c r="I49" s="15">
        <f t="shared" si="6"/>
        <v>4</v>
      </c>
      <c r="J49" s="15">
        <f t="shared" si="7"/>
        <v>0</v>
      </c>
      <c r="M49" s="5" t="e">
        <f>#REF!+'1-Е ПОЛУГОДИЕ'!C38+'2-Е ПОЛУГОДИЕ'!C38+#REF!</f>
        <v>#REF!</v>
      </c>
      <c r="N49" s="5" t="e">
        <f>#REF!+'1-Е ПОЛУГОДИЕ'!E38+'2-Е ПОЛУГОДИЕ'!E38+#REF!</f>
        <v>#REF!</v>
      </c>
      <c r="O49" s="5" t="e">
        <f>#REF!+'1-Е ПОЛУГОДИЕ'!G38+'2-Е ПОЛУГОДИЕ'!G38+#REF!</f>
        <v>#REF!</v>
      </c>
      <c r="P49" s="5" t="e">
        <f>#REF!+'1-Е ПОЛУГОДИЕ'!I38+'2-Е ПОЛУГОДИЕ'!I38+#REF!</f>
        <v>#REF!</v>
      </c>
    </row>
    <row r="50" spans="1:16" ht="20.399999999999999">
      <c r="A50" s="11">
        <v>34</v>
      </c>
      <c r="B50" s="32" t="s">
        <v>45</v>
      </c>
      <c r="C50" s="27">
        <v>0</v>
      </c>
      <c r="D50" s="27">
        <v>48091</v>
      </c>
      <c r="E50" s="27">
        <v>963</v>
      </c>
      <c r="F50" s="27">
        <v>0</v>
      </c>
      <c r="G50" s="15">
        <f t="shared" si="4"/>
        <v>0</v>
      </c>
      <c r="H50" s="15">
        <f t="shared" si="5"/>
        <v>100</v>
      </c>
      <c r="I50" s="15">
        <f t="shared" si="6"/>
        <v>16</v>
      </c>
      <c r="J50" s="15">
        <f t="shared" si="7"/>
        <v>0</v>
      </c>
      <c r="M50" s="5" t="e">
        <f>#REF!+'1-Е ПОЛУГОДИЕ'!C39+'2-Е ПОЛУГОДИЕ'!C39+#REF!</f>
        <v>#REF!</v>
      </c>
      <c r="N50" s="5" t="e">
        <f>#REF!+'1-Е ПОЛУГОДИЕ'!E39+'2-Е ПОЛУГОДИЕ'!E39+#REF!</f>
        <v>#REF!</v>
      </c>
      <c r="O50" s="5" t="e">
        <f>#REF!+'1-Е ПОЛУГОДИЕ'!G39+'2-Е ПОЛУГОДИЕ'!G39+#REF!</f>
        <v>#REF!</v>
      </c>
      <c r="P50" s="5" t="e">
        <f>#REF!+'1-Е ПОЛУГОДИЕ'!I39+'2-Е ПОЛУГОДИЕ'!I39+#REF!</f>
        <v>#REF!</v>
      </c>
    </row>
    <row r="51" spans="1:16" ht="20.399999999999999">
      <c r="A51" s="11">
        <v>35</v>
      </c>
      <c r="B51" s="32" t="s">
        <v>46</v>
      </c>
      <c r="C51" s="27">
        <v>0</v>
      </c>
      <c r="D51" s="27">
        <v>33899</v>
      </c>
      <c r="E51" s="27">
        <v>0</v>
      </c>
      <c r="F51" s="27">
        <v>0</v>
      </c>
      <c r="G51" s="15">
        <f t="shared" si="4"/>
        <v>0</v>
      </c>
      <c r="H51" s="15">
        <f t="shared" si="5"/>
        <v>68</v>
      </c>
      <c r="I51" s="15">
        <f t="shared" si="6"/>
        <v>0</v>
      </c>
      <c r="J51" s="15">
        <f t="shared" si="7"/>
        <v>0</v>
      </c>
      <c r="M51" s="5" t="e">
        <f>#REF!+'1-Е ПОЛУГОДИЕ'!C40+'2-Е ПОЛУГОДИЕ'!C40+#REF!</f>
        <v>#REF!</v>
      </c>
      <c r="N51" s="5" t="e">
        <f>#REF!+'1-Е ПОЛУГОДИЕ'!E40+'2-Е ПОЛУГОДИЕ'!E40+#REF!</f>
        <v>#REF!</v>
      </c>
      <c r="O51" s="5" t="e">
        <f>#REF!+'1-Е ПОЛУГОДИЕ'!G40+'2-Е ПОЛУГОДИЕ'!G40+#REF!</f>
        <v>#REF!</v>
      </c>
      <c r="P51" s="5" t="e">
        <f>#REF!+'1-Е ПОЛУГОДИЕ'!I40+'2-Е ПОЛУГОДИЕ'!I40+#REF!</f>
        <v>#REF!</v>
      </c>
    </row>
    <row r="52" spans="1:16" ht="20.399999999999999">
      <c r="A52" s="11">
        <v>36</v>
      </c>
      <c r="B52" s="32" t="s">
        <v>47</v>
      </c>
      <c r="C52" s="27">
        <v>0</v>
      </c>
      <c r="D52" s="27">
        <v>24927</v>
      </c>
      <c r="E52" s="27">
        <v>0</v>
      </c>
      <c r="F52" s="27">
        <v>0</v>
      </c>
      <c r="G52" s="15">
        <f t="shared" si="4"/>
        <v>0</v>
      </c>
      <c r="H52" s="15">
        <f t="shared" si="5"/>
        <v>52</v>
      </c>
      <c r="I52" s="15">
        <f t="shared" si="6"/>
        <v>0</v>
      </c>
      <c r="J52" s="15">
        <f t="shared" si="7"/>
        <v>0</v>
      </c>
      <c r="M52" s="5" t="e">
        <f>#REF!+'1-Е ПОЛУГОДИЕ'!C41+'2-Е ПОЛУГОДИЕ'!C41+#REF!</f>
        <v>#REF!</v>
      </c>
      <c r="N52" s="5" t="e">
        <f>#REF!+'1-Е ПОЛУГОДИЕ'!E41+'2-Е ПОЛУГОДИЕ'!E41+#REF!</f>
        <v>#REF!</v>
      </c>
      <c r="O52" s="5" t="e">
        <f>#REF!+'1-Е ПОЛУГОДИЕ'!G41+'2-Е ПОЛУГОДИЕ'!G41+#REF!</f>
        <v>#REF!</v>
      </c>
      <c r="P52" s="5" t="e">
        <f>#REF!+'1-Е ПОЛУГОДИЕ'!I41+'2-Е ПОЛУГОДИЕ'!I41+#REF!</f>
        <v>#REF!</v>
      </c>
    </row>
    <row r="53" spans="1:16" ht="14.4">
      <c r="A53" s="11">
        <v>37</v>
      </c>
      <c r="B53" s="32" t="s">
        <v>48</v>
      </c>
      <c r="C53" s="27">
        <v>0</v>
      </c>
      <c r="D53" s="27">
        <v>29312</v>
      </c>
      <c r="E53" s="27">
        <v>257</v>
      </c>
      <c r="F53" s="27">
        <v>8297</v>
      </c>
      <c r="G53" s="15">
        <f t="shared" si="4"/>
        <v>0</v>
      </c>
      <c r="H53" s="15">
        <f t="shared" si="5"/>
        <v>60</v>
      </c>
      <c r="I53" s="15">
        <f t="shared" si="6"/>
        <v>4</v>
      </c>
      <c r="J53" s="15">
        <f t="shared" si="7"/>
        <v>252</v>
      </c>
      <c r="M53" s="5" t="e">
        <f>#REF!+'1-Е ПОЛУГОДИЕ'!C42+'2-Е ПОЛУГОДИЕ'!C42+#REF!</f>
        <v>#REF!</v>
      </c>
      <c r="N53" s="5" t="e">
        <f>#REF!+'1-Е ПОЛУГОДИЕ'!E42+'2-Е ПОЛУГОДИЕ'!E42+#REF!</f>
        <v>#REF!</v>
      </c>
      <c r="O53" s="5" t="e">
        <f>#REF!+'1-Е ПОЛУГОДИЕ'!G42+'2-Е ПОЛУГОДИЕ'!G42+#REF!</f>
        <v>#REF!</v>
      </c>
      <c r="P53" s="5" t="e">
        <f>#REF!+'1-Е ПОЛУГОДИЕ'!I42+'2-Е ПОЛУГОДИЕ'!I42+#REF!</f>
        <v>#REF!</v>
      </c>
    </row>
    <row r="54" spans="1:16" ht="14.4">
      <c r="A54" s="11">
        <v>38</v>
      </c>
      <c r="B54" s="32" t="s">
        <v>49</v>
      </c>
      <c r="C54" s="27">
        <v>0</v>
      </c>
      <c r="D54" s="27">
        <v>19446</v>
      </c>
      <c r="E54" s="27">
        <v>60</v>
      </c>
      <c r="F54" s="27">
        <v>1358</v>
      </c>
      <c r="G54" s="15">
        <f t="shared" si="4"/>
        <v>0</v>
      </c>
      <c r="H54" s="15">
        <f t="shared" si="5"/>
        <v>40</v>
      </c>
      <c r="I54" s="15">
        <f t="shared" si="6"/>
        <v>4</v>
      </c>
      <c r="J54" s="15">
        <f t="shared" si="7"/>
        <v>44</v>
      </c>
      <c r="M54" s="5" t="e">
        <f>#REF!+'1-Е ПОЛУГОДИЕ'!C43+'2-Е ПОЛУГОДИЕ'!C43+#REF!</f>
        <v>#REF!</v>
      </c>
      <c r="N54" s="5" t="e">
        <f>#REF!+'1-Е ПОЛУГОДИЕ'!E43+'2-Е ПОЛУГОДИЕ'!E43+#REF!</f>
        <v>#REF!</v>
      </c>
      <c r="O54" s="5" t="e">
        <f>#REF!+'1-Е ПОЛУГОДИЕ'!G43+'2-Е ПОЛУГОДИЕ'!G43+#REF!</f>
        <v>#REF!</v>
      </c>
      <c r="P54" s="5" t="e">
        <f>#REF!+'1-Е ПОЛУГОДИЕ'!I43+'2-Е ПОЛУГОДИЕ'!I43+#REF!</f>
        <v>#REF!</v>
      </c>
    </row>
    <row r="55" spans="1:16" ht="20.399999999999999" hidden="1">
      <c r="A55" s="11">
        <v>39</v>
      </c>
      <c r="B55" s="32" t="s">
        <v>50</v>
      </c>
      <c r="C55" s="27">
        <v>0</v>
      </c>
      <c r="D55" s="27">
        <v>0</v>
      </c>
      <c r="E55" s="27">
        <v>34</v>
      </c>
      <c r="F55" s="27">
        <v>504</v>
      </c>
      <c r="G55" s="15">
        <f t="shared" si="4"/>
        <v>0</v>
      </c>
      <c r="H55" s="15">
        <f t="shared" si="5"/>
        <v>0</v>
      </c>
      <c r="I55" s="15">
        <f t="shared" si="6"/>
        <v>4</v>
      </c>
      <c r="J55" s="15">
        <f t="shared" si="7"/>
        <v>16</v>
      </c>
      <c r="M55" s="5" t="e">
        <f>#REF!+'1-Е ПОЛУГОДИЕ'!C44+'2-Е ПОЛУГОДИЕ'!C44+#REF!</f>
        <v>#REF!</v>
      </c>
      <c r="N55" s="5" t="e">
        <f>#REF!+'1-Е ПОЛУГОДИЕ'!E44+'2-Е ПОЛУГОДИЕ'!E44+#REF!</f>
        <v>#REF!</v>
      </c>
      <c r="O55" s="5" t="e">
        <f>#REF!+'1-Е ПОЛУГОДИЕ'!G44+'2-Е ПОЛУГОДИЕ'!G44+#REF!</f>
        <v>#REF!</v>
      </c>
      <c r="P55" s="5" t="e">
        <f>#REF!+'1-Е ПОЛУГОДИЕ'!I44+'2-Е ПОЛУГОДИЕ'!I44+#REF!</f>
        <v>#REF!</v>
      </c>
    </row>
    <row r="56" spans="1:16" ht="33.75" customHeight="1">
      <c r="A56" s="11">
        <v>40</v>
      </c>
      <c r="B56" s="32" t="s">
        <v>51</v>
      </c>
      <c r="C56" s="27">
        <v>0</v>
      </c>
      <c r="D56" s="27">
        <v>45363</v>
      </c>
      <c r="E56" s="27">
        <v>0</v>
      </c>
      <c r="F56" s="27">
        <v>0</v>
      </c>
      <c r="G56" s="15">
        <f t="shared" si="4"/>
        <v>0</v>
      </c>
      <c r="H56" s="15">
        <f t="shared" si="5"/>
        <v>92</v>
      </c>
      <c r="I56" s="15">
        <f t="shared" si="6"/>
        <v>0</v>
      </c>
      <c r="J56" s="15">
        <f t="shared" si="7"/>
        <v>0</v>
      </c>
      <c r="M56" s="5" t="e">
        <f>#REF!+'1-Е ПОЛУГОДИЕ'!C45+'2-Е ПОЛУГОДИЕ'!C45+#REF!</f>
        <v>#REF!</v>
      </c>
      <c r="N56" s="5" t="e">
        <f>#REF!+'1-Е ПОЛУГОДИЕ'!E45+'2-Е ПОЛУГОДИЕ'!E45+#REF!</f>
        <v>#REF!</v>
      </c>
      <c r="O56" s="5" t="e">
        <f>#REF!+'1-Е ПОЛУГОДИЕ'!G45+'2-Е ПОЛУГОДИЕ'!G45+#REF!</f>
        <v>#REF!</v>
      </c>
      <c r="P56" s="5" t="e">
        <f>#REF!+'1-Е ПОЛУГОДИЕ'!I45+'2-Е ПОЛУГОДИЕ'!I45+#REF!</f>
        <v>#REF!</v>
      </c>
    </row>
    <row r="57" spans="1:16" ht="14.4">
      <c r="A57" s="11">
        <v>41</v>
      </c>
      <c r="B57" s="32" t="s">
        <v>52</v>
      </c>
      <c r="C57" s="27">
        <v>0</v>
      </c>
      <c r="D57" s="27">
        <v>193883</v>
      </c>
      <c r="E57" s="27">
        <v>995</v>
      </c>
      <c r="F57" s="27">
        <v>924</v>
      </c>
      <c r="G57" s="15">
        <f t="shared" si="4"/>
        <v>0</v>
      </c>
      <c r="H57" s="15">
        <f t="shared" si="5"/>
        <v>388</v>
      </c>
      <c r="I57" s="15">
        <f t="shared" si="6"/>
        <v>16</v>
      </c>
      <c r="J57" s="15">
        <f t="shared" si="7"/>
        <v>28</v>
      </c>
      <c r="M57" s="5" t="e">
        <f>#REF!+'1-Е ПОЛУГОДИЕ'!C46+'2-Е ПОЛУГОДИЕ'!C46+#REF!</f>
        <v>#REF!</v>
      </c>
      <c r="N57" s="5" t="e">
        <f>#REF!+'1-Е ПОЛУГОДИЕ'!E46+'2-Е ПОЛУГОДИЕ'!E46+#REF!</f>
        <v>#REF!</v>
      </c>
      <c r="O57" s="5" t="e">
        <f>#REF!+'1-Е ПОЛУГОДИЕ'!G46+'2-Е ПОЛУГОДИЕ'!G46+#REF!</f>
        <v>#REF!</v>
      </c>
      <c r="P57" s="5" t="e">
        <f>#REF!+'1-Е ПОЛУГОДИЕ'!I46+'2-Е ПОЛУГОДИЕ'!I46+#REF!</f>
        <v>#REF!</v>
      </c>
    </row>
    <row r="58" spans="1:16" ht="14.4">
      <c r="A58" s="11">
        <v>42</v>
      </c>
      <c r="B58" s="32" t="s">
        <v>53</v>
      </c>
      <c r="C58" s="27">
        <v>0</v>
      </c>
      <c r="D58" s="27">
        <v>24821</v>
      </c>
      <c r="E58" s="27">
        <v>208</v>
      </c>
      <c r="F58" s="27">
        <v>184</v>
      </c>
      <c r="G58" s="15">
        <f t="shared" si="4"/>
        <v>0</v>
      </c>
      <c r="H58" s="15">
        <f t="shared" si="5"/>
        <v>52</v>
      </c>
      <c r="I58" s="15">
        <f t="shared" si="6"/>
        <v>4</v>
      </c>
      <c r="J58" s="15">
        <f t="shared" si="7"/>
        <v>8</v>
      </c>
      <c r="M58" s="5" t="e">
        <f>#REF!+'1-Е ПОЛУГОДИЕ'!C47+'2-Е ПОЛУГОДИЕ'!C47+#REF!</f>
        <v>#REF!</v>
      </c>
      <c r="N58" s="5" t="e">
        <f>#REF!+'1-Е ПОЛУГОДИЕ'!E47+'2-Е ПОЛУГОДИЕ'!E47+#REF!</f>
        <v>#REF!</v>
      </c>
      <c r="O58" s="5" t="e">
        <f>#REF!+'1-Е ПОЛУГОДИЕ'!G47+'2-Е ПОЛУГОДИЕ'!G47+#REF!</f>
        <v>#REF!</v>
      </c>
      <c r="P58" s="5" t="e">
        <f>#REF!+'1-Е ПОЛУГОДИЕ'!I47+'2-Е ПОЛУГОДИЕ'!I47+#REF!</f>
        <v>#REF!</v>
      </c>
    </row>
    <row r="59" spans="1:16" ht="20.399999999999999">
      <c r="A59" s="11">
        <v>43</v>
      </c>
      <c r="B59" s="32" t="s">
        <v>54</v>
      </c>
      <c r="C59" s="27">
        <v>0</v>
      </c>
      <c r="D59" s="27">
        <v>33753</v>
      </c>
      <c r="E59" s="27">
        <v>0</v>
      </c>
      <c r="F59" s="27">
        <v>5883</v>
      </c>
      <c r="G59" s="15">
        <f t="shared" si="4"/>
        <v>0</v>
      </c>
      <c r="H59" s="15">
        <f t="shared" si="5"/>
        <v>68</v>
      </c>
      <c r="I59" s="15">
        <f t="shared" si="6"/>
        <v>0</v>
      </c>
      <c r="J59" s="15">
        <f t="shared" si="7"/>
        <v>180</v>
      </c>
      <c r="M59" s="5" t="e">
        <f>#REF!+'1-Е ПОЛУГОДИЕ'!C48+'2-Е ПОЛУГОДИЕ'!C48+#REF!</f>
        <v>#REF!</v>
      </c>
      <c r="N59" s="5" t="e">
        <f>#REF!+'1-Е ПОЛУГОДИЕ'!E48+'2-Е ПОЛУГОДИЕ'!E48+#REF!</f>
        <v>#REF!</v>
      </c>
      <c r="O59" s="5" t="e">
        <f>#REF!+'1-Е ПОЛУГОДИЕ'!G48+'2-Е ПОЛУГОДИЕ'!G48+#REF!</f>
        <v>#REF!</v>
      </c>
      <c r="P59" s="5" t="e">
        <f>#REF!+'1-Е ПОЛУГОДИЕ'!I48+'2-Е ПОЛУГОДИЕ'!I48+#REF!</f>
        <v>#REF!</v>
      </c>
    </row>
    <row r="60" spans="1:16" ht="14.4">
      <c r="A60" s="11">
        <v>44</v>
      </c>
      <c r="B60" s="32" t="s">
        <v>55</v>
      </c>
      <c r="C60" s="27">
        <v>0</v>
      </c>
      <c r="D60" s="27">
        <v>260</v>
      </c>
      <c r="E60" s="27">
        <v>0</v>
      </c>
      <c r="F60" s="27">
        <v>0</v>
      </c>
      <c r="G60" s="15">
        <f t="shared" si="4"/>
        <v>0</v>
      </c>
      <c r="H60" s="15">
        <f t="shared" si="5"/>
        <v>4</v>
      </c>
      <c r="I60" s="15">
        <f t="shared" si="6"/>
        <v>0</v>
      </c>
      <c r="J60" s="15">
        <f t="shared" si="7"/>
        <v>0</v>
      </c>
      <c r="M60" s="5" t="e">
        <f>#REF!+'1-Е ПОЛУГОДИЕ'!C49+'2-Е ПОЛУГОДИЕ'!C49+#REF!</f>
        <v>#REF!</v>
      </c>
      <c r="N60" s="5" t="e">
        <f>#REF!+'1-Е ПОЛУГОДИЕ'!E49+'2-Е ПОЛУГОДИЕ'!E49+#REF!</f>
        <v>#REF!</v>
      </c>
      <c r="O60" s="5" t="e">
        <f>#REF!+'1-Е ПОЛУГОДИЕ'!G49+'2-Е ПОЛУГОДИЕ'!G49+#REF!</f>
        <v>#REF!</v>
      </c>
      <c r="P60" s="5" t="e">
        <f>#REF!+'1-Е ПОЛУГОДИЕ'!I49+'2-Е ПОЛУГОДИЕ'!I49+#REF!</f>
        <v>#REF!</v>
      </c>
    </row>
    <row r="61" spans="1:16" ht="20.399999999999999">
      <c r="A61" s="11">
        <v>45</v>
      </c>
      <c r="B61" s="32" t="s">
        <v>56</v>
      </c>
      <c r="C61" s="27">
        <v>0</v>
      </c>
      <c r="D61" s="27">
        <v>476</v>
      </c>
      <c r="E61" s="27">
        <v>3</v>
      </c>
      <c r="F61" s="27">
        <v>13</v>
      </c>
      <c r="G61" s="15">
        <f t="shared" si="4"/>
        <v>0</v>
      </c>
      <c r="H61" s="15">
        <f t="shared" si="5"/>
        <v>4</v>
      </c>
      <c r="I61" s="15">
        <f t="shared" si="6"/>
        <v>4</v>
      </c>
      <c r="J61" s="15">
        <f t="shared" si="7"/>
        <v>4</v>
      </c>
      <c r="M61" s="5" t="e">
        <f>#REF!+'1-Е ПОЛУГОДИЕ'!C50+'2-Е ПОЛУГОДИЕ'!C50+#REF!</f>
        <v>#REF!</v>
      </c>
      <c r="N61" s="5" t="e">
        <f>#REF!+'1-Е ПОЛУГОДИЕ'!E50+'2-Е ПОЛУГОДИЕ'!E50+#REF!</f>
        <v>#REF!</v>
      </c>
      <c r="O61" s="5" t="e">
        <f>#REF!+'1-Е ПОЛУГОДИЕ'!G50+'2-Е ПОЛУГОДИЕ'!G50+#REF!</f>
        <v>#REF!</v>
      </c>
      <c r="P61" s="5" t="e">
        <f>#REF!+'1-Е ПОЛУГОДИЕ'!I50+'2-Е ПОЛУГОДИЕ'!I50+#REF!</f>
        <v>#REF!</v>
      </c>
    </row>
    <row r="62" spans="1:16" ht="14.4">
      <c r="A62" s="11">
        <v>46</v>
      </c>
      <c r="B62" s="32" t="s">
        <v>57</v>
      </c>
      <c r="C62" s="27">
        <v>0</v>
      </c>
      <c r="D62" s="27">
        <v>30401</v>
      </c>
      <c r="E62" s="27">
        <v>549</v>
      </c>
      <c r="F62" s="27">
        <v>2864</v>
      </c>
      <c r="G62" s="15">
        <f t="shared" si="4"/>
        <v>0</v>
      </c>
      <c r="H62" s="15">
        <f t="shared" si="5"/>
        <v>64</v>
      </c>
      <c r="I62" s="15">
        <f t="shared" si="6"/>
        <v>12</v>
      </c>
      <c r="J62" s="15">
        <f t="shared" si="7"/>
        <v>88</v>
      </c>
      <c r="M62" s="5" t="e">
        <f>#REF!+'1-Е ПОЛУГОДИЕ'!C51+'2-Е ПОЛУГОДИЕ'!C51+#REF!</f>
        <v>#REF!</v>
      </c>
      <c r="N62" s="5" t="e">
        <f>#REF!+'1-Е ПОЛУГОДИЕ'!E51+'2-Е ПОЛУГОДИЕ'!E51+#REF!</f>
        <v>#REF!</v>
      </c>
      <c r="O62" s="5" t="e">
        <f>#REF!+'1-Е ПОЛУГОДИЕ'!G51+'2-Е ПОЛУГОДИЕ'!G51+#REF!</f>
        <v>#REF!</v>
      </c>
      <c r="P62" s="5" t="e">
        <f>#REF!+'1-Е ПОЛУГОДИЕ'!I51+'2-Е ПОЛУГОДИЕ'!I51+#REF!</f>
        <v>#REF!</v>
      </c>
    </row>
    <row r="63" spans="1:16" ht="30.6">
      <c r="A63" s="11">
        <v>47</v>
      </c>
      <c r="B63" s="32" t="s">
        <v>58</v>
      </c>
      <c r="C63" s="27">
        <v>0</v>
      </c>
      <c r="D63" s="27">
        <v>9069</v>
      </c>
      <c r="E63" s="27">
        <v>0</v>
      </c>
      <c r="F63" s="27">
        <v>691</v>
      </c>
      <c r="G63" s="15">
        <f t="shared" si="4"/>
        <v>0</v>
      </c>
      <c r="H63" s="15">
        <f t="shared" si="5"/>
        <v>20</v>
      </c>
      <c r="I63" s="15">
        <f t="shared" si="6"/>
        <v>0</v>
      </c>
      <c r="J63" s="15">
        <f t="shared" si="7"/>
        <v>24</v>
      </c>
      <c r="M63" s="5" t="e">
        <f>#REF!+'1-Е ПОЛУГОДИЕ'!C52+'2-Е ПОЛУГОДИЕ'!C52+#REF!</f>
        <v>#REF!</v>
      </c>
      <c r="N63" s="5" t="e">
        <f>#REF!+'1-Е ПОЛУГОДИЕ'!E52+'2-Е ПОЛУГОДИЕ'!E52+#REF!</f>
        <v>#REF!</v>
      </c>
      <c r="O63" s="5" t="e">
        <f>#REF!+'1-Е ПОЛУГОДИЕ'!G52+'2-Е ПОЛУГОДИЕ'!G52+#REF!</f>
        <v>#REF!</v>
      </c>
      <c r="P63" s="5" t="e">
        <f>#REF!+'1-Е ПОЛУГОДИЕ'!I52+'2-Е ПОЛУГОДИЕ'!I52+#REF!</f>
        <v>#REF!</v>
      </c>
    </row>
    <row r="64" spans="1:16" ht="14.4">
      <c r="A64" s="11">
        <v>48</v>
      </c>
      <c r="B64" s="32" t="s">
        <v>59</v>
      </c>
      <c r="C64" s="27">
        <v>0</v>
      </c>
      <c r="D64" s="27">
        <v>190</v>
      </c>
      <c r="E64" s="27">
        <v>166</v>
      </c>
      <c r="F64" s="27">
        <v>0</v>
      </c>
      <c r="G64" s="15">
        <f t="shared" si="4"/>
        <v>0</v>
      </c>
      <c r="H64" s="15">
        <f t="shared" si="5"/>
        <v>4</v>
      </c>
      <c r="I64" s="15">
        <f t="shared" si="6"/>
        <v>4</v>
      </c>
      <c r="J64" s="15">
        <f t="shared" si="7"/>
        <v>0</v>
      </c>
      <c r="M64" s="5" t="e">
        <f>#REF!+'1-Е ПОЛУГОДИЕ'!C53+'2-Е ПОЛУГОДИЕ'!C53+#REF!</f>
        <v>#REF!</v>
      </c>
      <c r="N64" s="5" t="e">
        <f>#REF!+'1-Е ПОЛУГОДИЕ'!E53+'2-Е ПОЛУГОДИЕ'!E53+#REF!</f>
        <v>#REF!</v>
      </c>
      <c r="O64" s="5" t="e">
        <f>#REF!+'1-Е ПОЛУГОДИЕ'!G53+'2-Е ПОЛУГОДИЕ'!G53+#REF!</f>
        <v>#REF!</v>
      </c>
      <c r="P64" s="5" t="e">
        <f>#REF!+'1-Е ПОЛУГОДИЕ'!I53+'2-Е ПОЛУГОДИЕ'!I53+#REF!</f>
        <v>#REF!</v>
      </c>
    </row>
    <row r="65" spans="1:16" ht="20.399999999999999" hidden="1">
      <c r="A65" s="11">
        <v>49</v>
      </c>
      <c r="B65" s="32" t="s">
        <v>60</v>
      </c>
      <c r="C65" s="27">
        <v>115253</v>
      </c>
      <c r="D65" s="27">
        <v>0</v>
      </c>
      <c r="E65" s="27">
        <v>0</v>
      </c>
      <c r="F65" s="27">
        <v>0</v>
      </c>
      <c r="G65" s="15">
        <f t="shared" si="4"/>
        <v>580</v>
      </c>
      <c r="H65" s="15">
        <f t="shared" si="5"/>
        <v>0</v>
      </c>
      <c r="I65" s="15">
        <f t="shared" si="6"/>
        <v>0</v>
      </c>
      <c r="J65" s="15">
        <f t="shared" si="7"/>
        <v>0</v>
      </c>
      <c r="M65" s="5" t="e">
        <f>#REF!+'1-Е ПОЛУГОДИЕ'!C54+'2-Е ПОЛУГОДИЕ'!C54+#REF!</f>
        <v>#REF!</v>
      </c>
      <c r="N65" s="5" t="e">
        <f>#REF!+'1-Е ПОЛУГОДИЕ'!E54+'2-Е ПОЛУГОДИЕ'!E54+#REF!</f>
        <v>#REF!</v>
      </c>
      <c r="O65" s="5" t="e">
        <f>#REF!+'1-Е ПОЛУГОДИЕ'!G54+'2-Е ПОЛУГОДИЕ'!G54+#REF!</f>
        <v>#REF!</v>
      </c>
      <c r="P65" s="5" t="e">
        <f>#REF!+'1-Е ПОЛУГОДИЕ'!I54+'2-Е ПОЛУГОДИЕ'!I54+#REF!</f>
        <v>#REF!</v>
      </c>
    </row>
    <row r="66" spans="1:16" ht="20.399999999999999">
      <c r="A66" s="11">
        <v>50</v>
      </c>
      <c r="B66" s="32" t="s">
        <v>61</v>
      </c>
      <c r="C66" s="27">
        <v>0</v>
      </c>
      <c r="D66" s="27">
        <v>9630</v>
      </c>
      <c r="E66" s="27">
        <v>116</v>
      </c>
      <c r="F66" s="27">
        <v>447</v>
      </c>
      <c r="G66" s="15">
        <f t="shared" si="4"/>
        <v>0</v>
      </c>
      <c r="H66" s="15">
        <f t="shared" si="5"/>
        <v>20</v>
      </c>
      <c r="I66" s="15">
        <f t="shared" si="6"/>
        <v>4</v>
      </c>
      <c r="J66" s="15">
        <f t="shared" si="7"/>
        <v>16</v>
      </c>
      <c r="M66" s="5" t="e">
        <f>#REF!+'1-Е ПОЛУГОДИЕ'!C55+'2-Е ПОЛУГОДИЕ'!C55+#REF!</f>
        <v>#REF!</v>
      </c>
      <c r="N66" s="5" t="e">
        <f>#REF!+'1-Е ПОЛУГОДИЕ'!E55+'2-Е ПОЛУГОДИЕ'!E55+#REF!</f>
        <v>#REF!</v>
      </c>
      <c r="O66" s="5" t="e">
        <f>#REF!+'1-Е ПОЛУГОДИЕ'!G55+'2-Е ПОЛУГОДИЕ'!G55+#REF!</f>
        <v>#REF!</v>
      </c>
      <c r="P66" s="5" t="e">
        <f>#REF!+'1-Е ПОЛУГОДИЕ'!I55+'2-Е ПОЛУГОДИЕ'!I55+#REF!</f>
        <v>#REF!</v>
      </c>
    </row>
    <row r="67" spans="1:16" ht="14.4">
      <c r="A67" s="11">
        <v>51</v>
      </c>
      <c r="B67" s="32" t="s">
        <v>62</v>
      </c>
      <c r="C67" s="27">
        <v>0</v>
      </c>
      <c r="D67" s="27">
        <v>1984</v>
      </c>
      <c r="E67" s="27">
        <v>0</v>
      </c>
      <c r="F67" s="27">
        <v>0</v>
      </c>
      <c r="G67" s="15">
        <f t="shared" si="4"/>
        <v>0</v>
      </c>
      <c r="H67" s="15">
        <f t="shared" si="5"/>
        <v>4</v>
      </c>
      <c r="I67" s="15">
        <f t="shared" si="6"/>
        <v>0</v>
      </c>
      <c r="J67" s="15">
        <f t="shared" si="7"/>
        <v>0</v>
      </c>
      <c r="M67" s="5" t="e">
        <f>#REF!+'1-Е ПОЛУГОДИЕ'!C56+'2-Е ПОЛУГОДИЕ'!C56+#REF!</f>
        <v>#REF!</v>
      </c>
      <c r="N67" s="5" t="e">
        <f>#REF!+'1-Е ПОЛУГОДИЕ'!E56+'2-Е ПОЛУГОДИЕ'!E56+#REF!</f>
        <v>#REF!</v>
      </c>
      <c r="O67" s="5" t="e">
        <f>#REF!+'1-Е ПОЛУГОДИЕ'!G56+'2-Е ПОЛУГОДИЕ'!G56+#REF!</f>
        <v>#REF!</v>
      </c>
      <c r="P67" s="5" t="e">
        <f>#REF!+'1-Е ПОЛУГОДИЕ'!I56+'2-Е ПОЛУГОДИЕ'!I56+#REF!</f>
        <v>#REF!</v>
      </c>
    </row>
    <row r="68" spans="1:16" ht="14.4" hidden="1">
      <c r="A68" s="11">
        <v>52</v>
      </c>
      <c r="B68" s="32" t="s">
        <v>63</v>
      </c>
      <c r="C68" s="27">
        <v>0</v>
      </c>
      <c r="D68" s="27">
        <v>0</v>
      </c>
      <c r="E68" s="27">
        <v>108</v>
      </c>
      <c r="F68" s="27">
        <v>0</v>
      </c>
      <c r="G68" s="15">
        <f t="shared" si="4"/>
        <v>0</v>
      </c>
      <c r="H68" s="15">
        <f t="shared" si="5"/>
        <v>0</v>
      </c>
      <c r="I68" s="15">
        <f t="shared" si="6"/>
        <v>4</v>
      </c>
      <c r="J68" s="15">
        <f t="shared" si="7"/>
        <v>0</v>
      </c>
      <c r="M68" s="5" t="e">
        <f>#REF!+'1-Е ПОЛУГОДИЕ'!C57+'2-Е ПОЛУГОДИЕ'!C57+#REF!</f>
        <v>#REF!</v>
      </c>
      <c r="N68" s="5" t="e">
        <f>#REF!+'1-Е ПОЛУГОДИЕ'!E57+'2-Е ПОЛУГОДИЕ'!E57+#REF!</f>
        <v>#REF!</v>
      </c>
      <c r="O68" s="5" t="e">
        <f>#REF!+'1-Е ПОЛУГОДИЕ'!G57+'2-Е ПОЛУГОДИЕ'!G57+#REF!</f>
        <v>#REF!</v>
      </c>
      <c r="P68" s="5" t="e">
        <f>#REF!+'1-Е ПОЛУГОДИЕ'!I57+'2-Е ПОЛУГОДИЕ'!I57+#REF!</f>
        <v>#REF!</v>
      </c>
    </row>
    <row r="69" spans="1:16" ht="14.4">
      <c r="A69" s="11">
        <v>53</v>
      </c>
      <c r="B69" s="32" t="s">
        <v>64</v>
      </c>
      <c r="C69" s="27">
        <v>0</v>
      </c>
      <c r="D69" s="27">
        <v>1402</v>
      </c>
      <c r="E69" s="27">
        <v>0</v>
      </c>
      <c r="F69" s="27">
        <v>0</v>
      </c>
      <c r="G69" s="15">
        <f t="shared" si="4"/>
        <v>0</v>
      </c>
      <c r="H69" s="15">
        <f t="shared" si="5"/>
        <v>4</v>
      </c>
      <c r="I69" s="15">
        <f t="shared" si="6"/>
        <v>0</v>
      </c>
      <c r="J69" s="15">
        <f t="shared" si="7"/>
        <v>0</v>
      </c>
      <c r="M69" s="5" t="e">
        <f>#REF!+'1-Е ПОЛУГОДИЕ'!C58+'2-Е ПОЛУГОДИЕ'!C58+#REF!</f>
        <v>#REF!</v>
      </c>
      <c r="N69" s="5" t="e">
        <f>#REF!+'1-Е ПОЛУГОДИЕ'!E58+'2-Е ПОЛУГОДИЕ'!E58+#REF!</f>
        <v>#REF!</v>
      </c>
      <c r="O69" s="5" t="e">
        <f>#REF!+'1-Е ПОЛУГОДИЕ'!G58+'2-Е ПОЛУГОДИЕ'!G58+#REF!</f>
        <v>#REF!</v>
      </c>
      <c r="P69" s="5" t="e">
        <f>#REF!+'1-Е ПОЛУГОДИЕ'!I58+'2-Е ПОЛУГОДИЕ'!I58+#REF!</f>
        <v>#REF!</v>
      </c>
    </row>
    <row r="70" spans="1:16" ht="14.4">
      <c r="A70" s="11">
        <v>54</v>
      </c>
      <c r="B70" s="32" t="s">
        <v>65</v>
      </c>
      <c r="C70" s="27">
        <v>0</v>
      </c>
      <c r="D70" s="27">
        <v>1023</v>
      </c>
      <c r="E70" s="27">
        <v>0</v>
      </c>
      <c r="F70" s="27">
        <v>0</v>
      </c>
      <c r="G70" s="15">
        <f t="shared" si="4"/>
        <v>0</v>
      </c>
      <c r="H70" s="15">
        <f t="shared" si="5"/>
        <v>4</v>
      </c>
      <c r="I70" s="15">
        <f t="shared" si="6"/>
        <v>0</v>
      </c>
      <c r="J70" s="15">
        <f t="shared" si="7"/>
        <v>0</v>
      </c>
      <c r="M70" s="5" t="e">
        <f>#REF!+'1-Е ПОЛУГОДИЕ'!C59+'2-Е ПОЛУГОДИЕ'!C59+#REF!</f>
        <v>#REF!</v>
      </c>
      <c r="N70" s="5" t="e">
        <f>#REF!+'1-Е ПОЛУГОДИЕ'!E59+'2-Е ПОЛУГОДИЕ'!E59+#REF!</f>
        <v>#REF!</v>
      </c>
      <c r="O70" s="5" t="e">
        <f>#REF!+'1-Е ПОЛУГОДИЕ'!G59+'2-Е ПОЛУГОДИЕ'!G59+#REF!</f>
        <v>#REF!</v>
      </c>
      <c r="P70" s="5" t="e">
        <f>#REF!+'1-Е ПОЛУГОДИЕ'!I59+'2-Е ПОЛУГОДИЕ'!I59+#REF!</f>
        <v>#REF!</v>
      </c>
    </row>
    <row r="71" spans="1:16" ht="14.4" hidden="1">
      <c r="A71" s="11">
        <v>55</v>
      </c>
      <c r="B71" s="32" t="s">
        <v>66</v>
      </c>
      <c r="C71" s="27">
        <v>0</v>
      </c>
      <c r="D71" s="27">
        <v>0</v>
      </c>
      <c r="E71" s="27">
        <v>1799</v>
      </c>
      <c r="F71" s="27">
        <v>0</v>
      </c>
      <c r="G71" s="15">
        <f t="shared" si="4"/>
        <v>0</v>
      </c>
      <c r="H71" s="15">
        <f t="shared" si="5"/>
        <v>0</v>
      </c>
      <c r="I71" s="15">
        <f t="shared" si="6"/>
        <v>28</v>
      </c>
      <c r="J71" s="15">
        <f t="shared" si="7"/>
        <v>0</v>
      </c>
      <c r="M71" s="5" t="e">
        <f>#REF!+'1-Е ПОЛУГОДИЕ'!C60+'2-Е ПОЛУГОДИЕ'!C60+#REF!</f>
        <v>#REF!</v>
      </c>
      <c r="N71" s="5" t="e">
        <f>#REF!+'1-Е ПОЛУГОДИЕ'!E60+'2-Е ПОЛУГОДИЕ'!E60+#REF!</f>
        <v>#REF!</v>
      </c>
      <c r="O71" s="5" t="e">
        <f>#REF!+'1-Е ПОЛУГОДИЕ'!G60+'2-Е ПОЛУГОДИЕ'!G60+#REF!</f>
        <v>#REF!</v>
      </c>
      <c r="P71" s="5" t="e">
        <f>#REF!+'1-Е ПОЛУГОДИЕ'!I60+'2-Е ПОЛУГОДИЕ'!I60+#REF!</f>
        <v>#REF!</v>
      </c>
    </row>
    <row r="72" spans="1:16" ht="14.4" hidden="1">
      <c r="A72" s="11">
        <v>56</v>
      </c>
      <c r="B72" s="32" t="s">
        <v>67</v>
      </c>
      <c r="C72" s="27">
        <v>0</v>
      </c>
      <c r="D72" s="27">
        <v>0</v>
      </c>
      <c r="E72" s="27">
        <v>1330</v>
      </c>
      <c r="F72" s="27">
        <v>0</v>
      </c>
      <c r="G72" s="15">
        <f t="shared" si="4"/>
        <v>0</v>
      </c>
      <c r="H72" s="15">
        <f t="shared" si="5"/>
        <v>0</v>
      </c>
      <c r="I72" s="15">
        <f t="shared" si="6"/>
        <v>20</v>
      </c>
      <c r="J72" s="15">
        <f t="shared" si="7"/>
        <v>0</v>
      </c>
      <c r="M72" s="5" t="e">
        <f>#REF!+'1-Е ПОЛУГОДИЕ'!C61+'2-Е ПОЛУГОДИЕ'!C61+#REF!</f>
        <v>#REF!</v>
      </c>
      <c r="N72" s="5" t="e">
        <f>#REF!+'1-Е ПОЛУГОДИЕ'!E61+'2-Е ПОЛУГОДИЕ'!E61+#REF!</f>
        <v>#REF!</v>
      </c>
      <c r="O72" s="5" t="e">
        <f>#REF!+'1-Е ПОЛУГОДИЕ'!G61+'2-Е ПОЛУГОДИЕ'!G61+#REF!</f>
        <v>#REF!</v>
      </c>
      <c r="P72" s="5" t="e">
        <f>#REF!+'1-Е ПОЛУГОДИЕ'!I61+'2-Е ПОЛУГОДИЕ'!I61+#REF!</f>
        <v>#REF!</v>
      </c>
    </row>
    <row r="73" spans="1:16" ht="29.25" customHeight="1">
      <c r="A73" s="11">
        <v>57</v>
      </c>
      <c r="B73" s="32" t="s">
        <v>68</v>
      </c>
      <c r="C73" s="27">
        <v>0</v>
      </c>
      <c r="D73" s="27">
        <v>723</v>
      </c>
      <c r="E73" s="27">
        <v>103</v>
      </c>
      <c r="F73" s="27">
        <v>0</v>
      </c>
      <c r="G73" s="15">
        <f t="shared" si="4"/>
        <v>0</v>
      </c>
      <c r="H73" s="15">
        <f t="shared" si="5"/>
        <v>4</v>
      </c>
      <c r="I73" s="15">
        <f t="shared" si="6"/>
        <v>4</v>
      </c>
      <c r="J73" s="15">
        <f t="shared" si="7"/>
        <v>0</v>
      </c>
      <c r="M73" s="5" t="e">
        <f>#REF!+'1-Е ПОЛУГОДИЕ'!C62+'2-Е ПОЛУГОДИЕ'!C62+#REF!</f>
        <v>#REF!</v>
      </c>
      <c r="N73" s="5" t="e">
        <f>#REF!+'1-Е ПОЛУГОДИЕ'!E62+'2-Е ПОЛУГОДИЕ'!E62+#REF!</f>
        <v>#REF!</v>
      </c>
      <c r="O73" s="5" t="e">
        <f>#REF!+'1-Е ПОЛУГОДИЕ'!G62+'2-Е ПОЛУГОДИЕ'!G62+#REF!</f>
        <v>#REF!</v>
      </c>
      <c r="P73" s="5" t="e">
        <f>#REF!+'1-Е ПОЛУГОДИЕ'!I62+'2-Е ПОЛУГОДИЕ'!I62+#REF!</f>
        <v>#REF!</v>
      </c>
    </row>
    <row r="74" spans="1:16" ht="14.4">
      <c r="A74" s="11">
        <v>58</v>
      </c>
      <c r="B74" s="32" t="s">
        <v>69</v>
      </c>
      <c r="C74" s="27">
        <v>0</v>
      </c>
      <c r="D74" s="27">
        <v>3901</v>
      </c>
      <c r="E74" s="27">
        <v>144</v>
      </c>
      <c r="F74" s="27">
        <v>0</v>
      </c>
      <c r="G74" s="15">
        <f t="shared" si="4"/>
        <v>0</v>
      </c>
      <c r="H74" s="15">
        <f t="shared" si="5"/>
        <v>8</v>
      </c>
      <c r="I74" s="15">
        <f t="shared" si="6"/>
        <v>4</v>
      </c>
      <c r="J74" s="15">
        <f t="shared" si="7"/>
        <v>0</v>
      </c>
      <c r="M74" s="5" t="e">
        <f>#REF!+'1-Е ПОЛУГОДИЕ'!C63+'2-Е ПОЛУГОДИЕ'!C63+#REF!</f>
        <v>#REF!</v>
      </c>
      <c r="N74" s="5" t="e">
        <f>#REF!+'1-Е ПОЛУГОДИЕ'!E63+'2-Е ПОЛУГОДИЕ'!E63+#REF!</f>
        <v>#REF!</v>
      </c>
      <c r="O74" s="5" t="e">
        <f>#REF!+'1-Е ПОЛУГОДИЕ'!G63+'2-Е ПОЛУГОДИЕ'!G63+#REF!</f>
        <v>#REF!</v>
      </c>
      <c r="P74" s="5" t="e">
        <f>#REF!+'1-Е ПОЛУГОДИЕ'!I63+'2-Е ПОЛУГОДИЕ'!I63+#REF!</f>
        <v>#REF!</v>
      </c>
    </row>
    <row r="75" spans="1:16" ht="14.4">
      <c r="A75" s="11">
        <v>59</v>
      </c>
      <c r="B75" s="32" t="s">
        <v>70</v>
      </c>
      <c r="C75" s="27">
        <v>0</v>
      </c>
      <c r="D75" s="27">
        <v>86</v>
      </c>
      <c r="E75" s="27">
        <v>0</v>
      </c>
      <c r="F75" s="27">
        <v>0</v>
      </c>
      <c r="G75" s="15">
        <f t="shared" si="4"/>
        <v>0</v>
      </c>
      <c r="H75" s="15">
        <f t="shared" si="5"/>
        <v>4</v>
      </c>
      <c r="I75" s="15">
        <f t="shared" si="6"/>
        <v>0</v>
      </c>
      <c r="J75" s="15">
        <f t="shared" si="7"/>
        <v>0</v>
      </c>
      <c r="M75" s="5" t="e">
        <f>#REF!+'1-Е ПОЛУГОДИЕ'!C64+'2-Е ПОЛУГОДИЕ'!C64+#REF!</f>
        <v>#REF!</v>
      </c>
      <c r="N75" s="5" t="e">
        <f>#REF!+'1-Е ПОЛУГОДИЕ'!E64+'2-Е ПОЛУГОДИЕ'!E64+#REF!</f>
        <v>#REF!</v>
      </c>
      <c r="O75" s="5" t="e">
        <f>#REF!+'1-Е ПОЛУГОДИЕ'!G64+'2-Е ПОЛУГОДИЕ'!G64+#REF!</f>
        <v>#REF!</v>
      </c>
      <c r="P75" s="5" t="e">
        <f>#REF!+'1-Е ПОЛУГОДИЕ'!I64+'2-Е ПОЛУГОДИЕ'!I64+#REF!</f>
        <v>#REF!</v>
      </c>
    </row>
    <row r="76" spans="1:16" ht="30.6">
      <c r="A76" s="11">
        <v>60</v>
      </c>
      <c r="B76" s="32" t="s">
        <v>71</v>
      </c>
      <c r="C76" s="27">
        <v>0</v>
      </c>
      <c r="D76" s="27">
        <v>2500</v>
      </c>
      <c r="E76" s="27">
        <v>0</v>
      </c>
      <c r="F76" s="27">
        <v>0</v>
      </c>
      <c r="G76" s="15">
        <f t="shared" si="4"/>
        <v>0</v>
      </c>
      <c r="H76" s="15">
        <f t="shared" si="5"/>
        <v>8</v>
      </c>
      <c r="I76" s="15">
        <f t="shared" si="6"/>
        <v>0</v>
      </c>
      <c r="J76" s="15">
        <f t="shared" si="7"/>
        <v>0</v>
      </c>
      <c r="M76" s="5" t="e">
        <f>#REF!+'1-Е ПОЛУГОДИЕ'!C65+'2-Е ПОЛУГОДИЕ'!C65+#REF!</f>
        <v>#REF!</v>
      </c>
      <c r="N76" s="5" t="e">
        <f>#REF!+'1-Е ПОЛУГОДИЕ'!E65+'2-Е ПОЛУГОДИЕ'!E65+#REF!</f>
        <v>#REF!</v>
      </c>
      <c r="O76" s="5" t="e">
        <f>#REF!+'1-Е ПОЛУГОДИЕ'!G65+'2-Е ПОЛУГОДИЕ'!G65+#REF!</f>
        <v>#REF!</v>
      </c>
      <c r="P76" s="5" t="e">
        <f>#REF!+'1-Е ПОЛУГОДИЕ'!I65+'2-Е ПОЛУГОДИЕ'!I65+#REF!</f>
        <v>#REF!</v>
      </c>
    </row>
    <row r="77" spans="1:16" ht="30.6">
      <c r="A77" s="11">
        <v>61</v>
      </c>
      <c r="B77" s="32" t="s">
        <v>72</v>
      </c>
      <c r="C77" s="28">
        <v>0</v>
      </c>
      <c r="D77" s="28">
        <v>21</v>
      </c>
      <c r="E77" s="28">
        <v>0</v>
      </c>
      <c r="F77" s="27">
        <v>0</v>
      </c>
      <c r="G77" s="15">
        <f t="shared" si="4"/>
        <v>0</v>
      </c>
      <c r="H77" s="15">
        <f t="shared" si="5"/>
        <v>4</v>
      </c>
      <c r="I77" s="15">
        <f t="shared" si="6"/>
        <v>0</v>
      </c>
      <c r="J77" s="15">
        <f t="shared" si="7"/>
        <v>0</v>
      </c>
      <c r="M77" s="5" t="e">
        <f>#REF!+'1-Е ПОЛУГОДИЕ'!C66+'2-Е ПОЛУГОДИЕ'!C66+#REF!</f>
        <v>#REF!</v>
      </c>
      <c r="N77" s="5" t="e">
        <f>#REF!+'1-Е ПОЛУГОДИЕ'!E66+'2-Е ПОЛУГОДИЕ'!E66+#REF!</f>
        <v>#REF!</v>
      </c>
      <c r="O77" s="5" t="e">
        <f>#REF!+'1-Е ПОЛУГОДИЕ'!G66+'2-Е ПОЛУГОДИЕ'!G66+#REF!</f>
        <v>#REF!</v>
      </c>
      <c r="P77" s="5" t="e">
        <f>#REF!+'1-Е ПОЛУГОДИЕ'!I66+'2-Е ПОЛУГОДИЕ'!I66+#REF!</f>
        <v>#REF!</v>
      </c>
    </row>
    <row r="78" spans="1:16" ht="15.6">
      <c r="A78" s="11">
        <v>62</v>
      </c>
      <c r="B78" s="32" t="s">
        <v>73</v>
      </c>
      <c r="C78" s="28">
        <v>0</v>
      </c>
      <c r="D78" s="28">
        <v>1</v>
      </c>
      <c r="E78" s="28">
        <v>0</v>
      </c>
      <c r="F78" s="27">
        <v>0</v>
      </c>
      <c r="G78" s="15">
        <f t="shared" si="4"/>
        <v>0</v>
      </c>
      <c r="H78" s="15">
        <f t="shared" si="5"/>
        <v>4</v>
      </c>
      <c r="I78" s="15">
        <f t="shared" si="6"/>
        <v>0</v>
      </c>
      <c r="J78" s="15">
        <f t="shared" si="7"/>
        <v>0</v>
      </c>
      <c r="M78" s="5" t="e">
        <f>#REF!+'1-Е ПОЛУГОДИЕ'!C67+'2-Е ПОЛУГОДИЕ'!C67+#REF!</f>
        <v>#REF!</v>
      </c>
      <c r="N78" s="5" t="e">
        <f>#REF!+'1-Е ПОЛУГОДИЕ'!E67+'2-Е ПОЛУГОДИЕ'!E67+#REF!</f>
        <v>#REF!</v>
      </c>
      <c r="O78" s="5" t="e">
        <f>#REF!+'1-Е ПОЛУГОДИЕ'!G67+'2-Е ПОЛУГОДИЕ'!G67+#REF!</f>
        <v>#REF!</v>
      </c>
      <c r="P78" s="5" t="e">
        <f>#REF!+'1-Е ПОЛУГОДИЕ'!I67+'2-Е ПОЛУГОДИЕ'!I67+#REF!</f>
        <v>#REF!</v>
      </c>
    </row>
    <row r="79" spans="1:16" ht="15.6" hidden="1">
      <c r="A79" s="11">
        <v>63</v>
      </c>
      <c r="B79" s="32" t="s">
        <v>74</v>
      </c>
      <c r="C79" s="29">
        <v>0</v>
      </c>
      <c r="D79" s="29">
        <v>0</v>
      </c>
      <c r="E79" s="29">
        <v>344</v>
      </c>
      <c r="F79" s="12">
        <v>0</v>
      </c>
      <c r="G79" s="15">
        <f t="shared" si="4"/>
        <v>0</v>
      </c>
      <c r="H79" s="15">
        <f t="shared" si="5"/>
        <v>0</v>
      </c>
      <c r="I79" s="15">
        <f t="shared" si="6"/>
        <v>8</v>
      </c>
      <c r="J79" s="15">
        <f t="shared" si="7"/>
        <v>0</v>
      </c>
      <c r="M79" s="5" t="e">
        <f>#REF!+'1-Е ПОЛУГОДИЕ'!C68+'2-Е ПОЛУГОДИЕ'!C68+#REF!</f>
        <v>#REF!</v>
      </c>
      <c r="N79" s="5" t="e">
        <f>#REF!+'1-Е ПОЛУГОДИЕ'!E68+'2-Е ПОЛУГОДИЕ'!E68+#REF!</f>
        <v>#REF!</v>
      </c>
      <c r="O79" s="5" t="e">
        <f>#REF!+'1-Е ПОЛУГОДИЕ'!G68+'2-Е ПОЛУГОДИЕ'!G68+#REF!</f>
        <v>#REF!</v>
      </c>
      <c r="P79" s="5" t="e">
        <f>#REF!+'1-Е ПОЛУГОДИЕ'!I68+'2-Е ПОЛУГОДИЕ'!I68+#REF!</f>
        <v>#REF!</v>
      </c>
    </row>
    <row r="80" spans="1:16" ht="15.6" hidden="1">
      <c r="A80" s="11">
        <v>64</v>
      </c>
      <c r="B80" s="32" t="s">
        <v>103</v>
      </c>
      <c r="C80" s="28">
        <v>0</v>
      </c>
      <c r="D80" s="28">
        <v>0</v>
      </c>
      <c r="E80" s="28">
        <v>410</v>
      </c>
      <c r="F80" s="27">
        <v>0</v>
      </c>
      <c r="G80" s="15">
        <f t="shared" si="4"/>
        <v>0</v>
      </c>
      <c r="H80" s="15">
        <f t="shared" si="5"/>
        <v>0</v>
      </c>
      <c r="I80" s="15">
        <f t="shared" si="6"/>
        <v>8</v>
      </c>
      <c r="J80" s="15">
        <f t="shared" si="7"/>
        <v>0</v>
      </c>
      <c r="M80" s="5" t="e">
        <f>#REF!+'1-Е ПОЛУГОДИЕ'!C69+'2-Е ПОЛУГОДИЕ'!C69+#REF!</f>
        <v>#REF!</v>
      </c>
      <c r="N80" s="5" t="e">
        <f>#REF!+'1-Е ПОЛУГОДИЕ'!E69+'2-Е ПОЛУГОДИЕ'!E69+#REF!</f>
        <v>#REF!</v>
      </c>
      <c r="O80" s="5" t="e">
        <f>#REF!+'1-Е ПОЛУГОДИЕ'!G69+'2-Е ПОЛУГОДИЕ'!G69+#REF!</f>
        <v>#REF!</v>
      </c>
      <c r="P80" s="5" t="e">
        <f>#REF!+'1-Е ПОЛУГОДИЕ'!I69+'2-Е ПОЛУГОДИЕ'!I69+#REF!</f>
        <v>#REF!</v>
      </c>
    </row>
    <row r="81" spans="1:16" ht="15.6" hidden="1">
      <c r="A81" s="11">
        <v>65</v>
      </c>
      <c r="B81" s="32" t="s">
        <v>75</v>
      </c>
      <c r="C81" s="28">
        <v>0</v>
      </c>
      <c r="D81" s="28">
        <v>0</v>
      </c>
      <c r="E81" s="28">
        <v>1</v>
      </c>
      <c r="F81" s="27">
        <v>0</v>
      </c>
      <c r="G81" s="15">
        <f t="shared" si="4"/>
        <v>0</v>
      </c>
      <c r="H81" s="15">
        <f t="shared" si="5"/>
        <v>0</v>
      </c>
      <c r="I81" s="15">
        <f t="shared" si="6"/>
        <v>4</v>
      </c>
      <c r="J81" s="15">
        <f t="shared" si="7"/>
        <v>0</v>
      </c>
      <c r="M81" s="5" t="e">
        <f>#REF!+'1-Е ПОЛУГОДИЕ'!C70+'2-Е ПОЛУГОДИЕ'!C70+#REF!</f>
        <v>#REF!</v>
      </c>
      <c r="N81" s="5" t="e">
        <f>#REF!+'1-Е ПОЛУГОДИЕ'!E70+'2-Е ПОЛУГОДИЕ'!E70+#REF!</f>
        <v>#REF!</v>
      </c>
      <c r="O81" s="5" t="e">
        <f>#REF!+'1-Е ПОЛУГОДИЕ'!G70+'2-Е ПОЛУГОДИЕ'!G70+#REF!</f>
        <v>#REF!</v>
      </c>
      <c r="P81" s="5" t="e">
        <f>#REF!+'1-Е ПОЛУГОДИЕ'!I70+'2-Е ПОЛУГОДИЕ'!I70+#REF!</f>
        <v>#REF!</v>
      </c>
    </row>
    <row r="82" spans="1:16" ht="15.6">
      <c r="A82" s="11">
        <v>66</v>
      </c>
      <c r="B82" s="32" t="s">
        <v>76</v>
      </c>
      <c r="C82" s="28">
        <v>0</v>
      </c>
      <c r="D82" s="28">
        <v>668</v>
      </c>
      <c r="E82" s="28">
        <v>0</v>
      </c>
      <c r="F82" s="27">
        <v>0</v>
      </c>
      <c r="G82" s="15">
        <f t="shared" ref="G82:G102" si="8">(ROUNDUP(((C82/100)*0.5)/4,0))*4</f>
        <v>0</v>
      </c>
      <c r="H82" s="15">
        <f t="shared" ref="H82:H102" si="9">(ROUNDUP(((D82/100)*0.2)/4,0))*4</f>
        <v>4</v>
      </c>
      <c r="I82" s="15">
        <f t="shared" ref="I82:I102" si="10">(ROUNDUP(((E82/100)*1.5)/4,0))*4</f>
        <v>0</v>
      </c>
      <c r="J82" s="15">
        <f t="shared" ref="J82:J102" si="11">(ROUNDUP(((F82/100)*3)/4,0))*4</f>
        <v>0</v>
      </c>
      <c r="M82" s="5" t="e">
        <f>#REF!+'1-Е ПОЛУГОДИЕ'!C71+'2-Е ПОЛУГОДИЕ'!C71+#REF!</f>
        <v>#REF!</v>
      </c>
      <c r="N82" s="5" t="e">
        <f>#REF!+'1-Е ПОЛУГОДИЕ'!E71+'2-Е ПОЛУГОДИЕ'!E71+#REF!</f>
        <v>#REF!</v>
      </c>
      <c r="O82" s="5" t="e">
        <f>#REF!+'1-Е ПОЛУГОДИЕ'!G71+'2-Е ПОЛУГОДИЕ'!G71+#REF!</f>
        <v>#REF!</v>
      </c>
      <c r="P82" s="5" t="e">
        <f>#REF!+'1-Е ПОЛУГОДИЕ'!I71+'2-Е ПОЛУГОДИЕ'!I71+#REF!</f>
        <v>#REF!</v>
      </c>
    </row>
    <row r="83" spans="1:16" ht="15.6" hidden="1">
      <c r="A83" s="11">
        <v>67</v>
      </c>
      <c r="B83" s="32" t="s">
        <v>102</v>
      </c>
      <c r="C83" s="29">
        <v>0</v>
      </c>
      <c r="D83" s="29">
        <v>0</v>
      </c>
      <c r="E83" s="29">
        <v>10</v>
      </c>
      <c r="F83" s="12">
        <v>0</v>
      </c>
      <c r="G83" s="15">
        <f t="shared" si="8"/>
        <v>0</v>
      </c>
      <c r="H83" s="15">
        <f t="shared" si="9"/>
        <v>0</v>
      </c>
      <c r="I83" s="15">
        <f t="shared" si="10"/>
        <v>4</v>
      </c>
      <c r="J83" s="15">
        <f t="shared" si="11"/>
        <v>0</v>
      </c>
      <c r="M83" s="5" t="e">
        <f>#REF!+'1-Е ПОЛУГОДИЕ'!C72+'2-Е ПОЛУГОДИЕ'!C72+#REF!</f>
        <v>#REF!</v>
      </c>
      <c r="N83" s="5" t="e">
        <f>#REF!+'1-Е ПОЛУГОДИЕ'!E72+'2-Е ПОЛУГОДИЕ'!E72+#REF!</f>
        <v>#REF!</v>
      </c>
      <c r="O83" s="5" t="e">
        <f>#REF!+'1-Е ПОЛУГОДИЕ'!G72+'2-Е ПОЛУГОДИЕ'!G72+#REF!</f>
        <v>#REF!</v>
      </c>
      <c r="P83" s="5" t="e">
        <f>#REF!+'1-Е ПОЛУГОДИЕ'!I72+'2-Е ПОЛУГОДИЕ'!I72+#REF!</f>
        <v>#REF!</v>
      </c>
    </row>
    <row r="84" spans="1:16" ht="15.6">
      <c r="A84" s="11">
        <v>68</v>
      </c>
      <c r="B84" s="32" t="s">
        <v>77</v>
      </c>
      <c r="C84" s="29">
        <v>0</v>
      </c>
      <c r="D84" s="29">
        <v>196</v>
      </c>
      <c r="E84" s="29">
        <v>0</v>
      </c>
      <c r="F84" s="12">
        <v>0</v>
      </c>
      <c r="G84" s="15">
        <f t="shared" si="8"/>
        <v>0</v>
      </c>
      <c r="H84" s="15">
        <f t="shared" si="9"/>
        <v>4</v>
      </c>
      <c r="I84" s="15">
        <f t="shared" si="10"/>
        <v>0</v>
      </c>
      <c r="J84" s="15">
        <f t="shared" si="11"/>
        <v>0</v>
      </c>
      <c r="M84" s="5" t="e">
        <f>#REF!+'1-Е ПОЛУГОДИЕ'!C73+'2-Е ПОЛУГОДИЕ'!C73+#REF!</f>
        <v>#REF!</v>
      </c>
      <c r="N84" s="5" t="e">
        <f>#REF!+'1-Е ПОЛУГОДИЕ'!E73+'2-Е ПОЛУГОДИЕ'!E73+#REF!</f>
        <v>#REF!</v>
      </c>
      <c r="O84" s="5" t="e">
        <f>#REF!+'1-Е ПОЛУГОДИЕ'!G73+'2-Е ПОЛУГОДИЕ'!G73+#REF!</f>
        <v>#REF!</v>
      </c>
      <c r="P84" s="5" t="e">
        <f>#REF!+'1-Е ПОЛУГОДИЕ'!I73+'2-Е ПОЛУГОДИЕ'!I73+#REF!</f>
        <v>#REF!</v>
      </c>
    </row>
    <row r="85" spans="1:16" ht="15.6" hidden="1">
      <c r="A85" s="11">
        <v>69</v>
      </c>
      <c r="B85" s="32" t="s">
        <v>104</v>
      </c>
      <c r="C85" s="29">
        <v>0</v>
      </c>
      <c r="D85" s="29">
        <v>0</v>
      </c>
      <c r="E85" s="29">
        <v>18</v>
      </c>
      <c r="F85" s="12">
        <v>0</v>
      </c>
      <c r="G85" s="15">
        <f t="shared" si="8"/>
        <v>0</v>
      </c>
      <c r="H85" s="15">
        <f t="shared" si="9"/>
        <v>0</v>
      </c>
      <c r="I85" s="15">
        <f t="shared" si="10"/>
        <v>4</v>
      </c>
      <c r="J85" s="15">
        <f t="shared" si="11"/>
        <v>0</v>
      </c>
      <c r="M85" s="5" t="e">
        <f>#REF!+'1-Е ПОЛУГОДИЕ'!C74+'2-Е ПОЛУГОДИЕ'!C74+#REF!</f>
        <v>#REF!</v>
      </c>
      <c r="N85" s="5" t="e">
        <f>#REF!+'1-Е ПОЛУГОДИЕ'!E74+'2-Е ПОЛУГОДИЕ'!E74+#REF!</f>
        <v>#REF!</v>
      </c>
      <c r="O85" s="5" t="e">
        <f>#REF!+'1-Е ПОЛУГОДИЕ'!G74+'2-Е ПОЛУГОДИЕ'!G74+#REF!</f>
        <v>#REF!</v>
      </c>
      <c r="P85" s="5" t="e">
        <f>#REF!+'1-Е ПОЛУГОДИЕ'!I74+'2-Е ПОЛУГОДИЕ'!I74+#REF!</f>
        <v>#REF!</v>
      </c>
    </row>
    <row r="86" spans="1:16" ht="15.6">
      <c r="A86" s="11">
        <v>70</v>
      </c>
      <c r="B86" s="32" t="s">
        <v>78</v>
      </c>
      <c r="C86" s="29">
        <v>0</v>
      </c>
      <c r="D86" s="29">
        <v>10</v>
      </c>
      <c r="E86" s="29">
        <v>0</v>
      </c>
      <c r="F86" s="12"/>
      <c r="G86" s="15">
        <f t="shared" si="8"/>
        <v>0</v>
      </c>
      <c r="H86" s="15">
        <f t="shared" si="9"/>
        <v>4</v>
      </c>
      <c r="I86" s="15">
        <f t="shared" si="10"/>
        <v>0</v>
      </c>
      <c r="J86" s="15">
        <f t="shared" si="11"/>
        <v>0</v>
      </c>
      <c r="M86" s="5" t="e">
        <f>#REF!+'1-Е ПОЛУГОДИЕ'!C75+'2-Е ПОЛУГОДИЕ'!C75+#REF!</f>
        <v>#REF!</v>
      </c>
      <c r="N86" s="5" t="e">
        <f>#REF!+'1-Е ПОЛУГОДИЕ'!E75+'2-Е ПОЛУГОДИЕ'!E75+#REF!</f>
        <v>#REF!</v>
      </c>
      <c r="O86" s="5" t="e">
        <f>#REF!+'1-Е ПОЛУГОДИЕ'!G75+'2-Е ПОЛУГОДИЕ'!G75+#REF!</f>
        <v>#REF!</v>
      </c>
      <c r="P86" s="5" t="e">
        <f>#REF!+'1-Е ПОЛУГОДИЕ'!I75+'2-Е ПОЛУГОДИЕ'!I75+#REF!</f>
        <v>#REF!</v>
      </c>
    </row>
    <row r="87" spans="1:16" ht="20.399999999999999">
      <c r="A87" s="11">
        <v>71</v>
      </c>
      <c r="B87" s="32" t="s">
        <v>79</v>
      </c>
      <c r="C87" s="29">
        <v>0</v>
      </c>
      <c r="D87" s="29">
        <v>1</v>
      </c>
      <c r="E87" s="29">
        <v>0</v>
      </c>
      <c r="F87" s="12">
        <v>0</v>
      </c>
      <c r="G87" s="15">
        <f t="shared" si="8"/>
        <v>0</v>
      </c>
      <c r="H87" s="15">
        <f t="shared" si="9"/>
        <v>4</v>
      </c>
      <c r="I87" s="15">
        <f t="shared" si="10"/>
        <v>0</v>
      </c>
      <c r="J87" s="15">
        <f t="shared" si="11"/>
        <v>0</v>
      </c>
      <c r="M87" s="5" t="e">
        <f>#REF!+'1-Е ПОЛУГОДИЕ'!C76+'2-Е ПОЛУГОДИЕ'!C76+#REF!</f>
        <v>#REF!</v>
      </c>
      <c r="N87" s="5" t="e">
        <f>#REF!+'1-Е ПОЛУГОДИЕ'!E76+'2-Е ПОЛУГОДИЕ'!E76+#REF!</f>
        <v>#REF!</v>
      </c>
      <c r="O87" s="5" t="e">
        <f>#REF!+'1-Е ПОЛУГОДИЕ'!G76+'2-Е ПОЛУГОДИЕ'!G76+#REF!</f>
        <v>#REF!</v>
      </c>
      <c r="P87" s="5" t="e">
        <f>#REF!+'1-Е ПОЛУГОДИЕ'!I76+'2-Е ПОЛУГОДИЕ'!I76+#REF!</f>
        <v>#REF!</v>
      </c>
    </row>
    <row r="88" spans="1:16" ht="15.6">
      <c r="A88" s="11">
        <v>72</v>
      </c>
      <c r="B88" s="32" t="s">
        <v>80</v>
      </c>
      <c r="C88" s="29">
        <v>0</v>
      </c>
      <c r="D88" s="29">
        <v>46</v>
      </c>
      <c r="E88" s="29">
        <v>4</v>
      </c>
      <c r="F88" s="12">
        <v>0</v>
      </c>
      <c r="G88" s="15">
        <f t="shared" si="8"/>
        <v>0</v>
      </c>
      <c r="H88" s="15">
        <f t="shared" si="9"/>
        <v>4</v>
      </c>
      <c r="I88" s="15">
        <f t="shared" si="10"/>
        <v>4</v>
      </c>
      <c r="J88" s="15">
        <f t="shared" si="11"/>
        <v>0</v>
      </c>
      <c r="M88" s="5" t="e">
        <f>#REF!+'1-Е ПОЛУГОДИЕ'!C77+'2-Е ПОЛУГОДИЕ'!C77+#REF!</f>
        <v>#REF!</v>
      </c>
      <c r="N88" s="5" t="e">
        <f>#REF!+'1-Е ПОЛУГОДИЕ'!E77+'2-Е ПОЛУГОДИЕ'!E77+#REF!</f>
        <v>#REF!</v>
      </c>
      <c r="O88" s="5" t="e">
        <f>#REF!+'1-Е ПОЛУГОДИЕ'!G77+'2-Е ПОЛУГОДИЕ'!G77+#REF!</f>
        <v>#REF!</v>
      </c>
      <c r="P88" s="5" t="e">
        <f>#REF!+'1-Е ПОЛУГОДИЕ'!I77+'2-Е ПОЛУГОДИЕ'!I77+#REF!</f>
        <v>#REF!</v>
      </c>
    </row>
    <row r="89" spans="1:16" ht="30.6">
      <c r="A89" s="11">
        <v>73</v>
      </c>
      <c r="B89" s="32" t="s">
        <v>81</v>
      </c>
      <c r="C89" s="29">
        <v>0</v>
      </c>
      <c r="D89" s="29">
        <v>4</v>
      </c>
      <c r="E89" s="29">
        <v>0</v>
      </c>
      <c r="F89" s="29">
        <v>0</v>
      </c>
      <c r="G89" s="15">
        <f t="shared" si="8"/>
        <v>0</v>
      </c>
      <c r="H89" s="15">
        <f t="shared" si="9"/>
        <v>4</v>
      </c>
      <c r="I89" s="15">
        <f t="shared" si="10"/>
        <v>0</v>
      </c>
      <c r="J89" s="15">
        <f t="shared" si="11"/>
        <v>0</v>
      </c>
      <c r="M89" s="5" t="e">
        <f>#REF!+'1-Е ПОЛУГОДИЕ'!C78+'2-Е ПОЛУГОДИЕ'!C78+#REF!</f>
        <v>#REF!</v>
      </c>
      <c r="N89" s="5" t="e">
        <f>#REF!+'1-Е ПОЛУГОДИЕ'!E78+'2-Е ПОЛУГОДИЕ'!E78+#REF!</f>
        <v>#REF!</v>
      </c>
      <c r="O89" s="5" t="e">
        <f>#REF!+'1-Е ПОЛУГОДИЕ'!G78+'2-Е ПОЛУГОДИЕ'!G78+#REF!</f>
        <v>#REF!</v>
      </c>
      <c r="P89" s="5" t="e">
        <f>#REF!+'1-Е ПОЛУГОДИЕ'!I78+'2-Е ПОЛУГОДИЕ'!I78+#REF!</f>
        <v>#REF!</v>
      </c>
    </row>
    <row r="90" spans="1:16" ht="15.6" hidden="1">
      <c r="A90" s="11">
        <v>74</v>
      </c>
      <c r="B90" s="34" t="s">
        <v>90</v>
      </c>
      <c r="C90" s="29">
        <v>0</v>
      </c>
      <c r="D90" s="29">
        <v>0</v>
      </c>
      <c r="E90" s="29">
        <v>0</v>
      </c>
      <c r="F90" s="29">
        <v>200</v>
      </c>
      <c r="G90" s="15">
        <f t="shared" si="8"/>
        <v>0</v>
      </c>
      <c r="H90" s="15">
        <f t="shared" si="9"/>
        <v>0</v>
      </c>
      <c r="I90" s="15">
        <f t="shared" si="10"/>
        <v>0</v>
      </c>
      <c r="J90" s="15">
        <f t="shared" si="11"/>
        <v>8</v>
      </c>
      <c r="M90" s="5" t="e">
        <f>#REF!+'1-Е ПОЛУГОДИЕ'!C79+'2-Е ПОЛУГОДИЕ'!C79+#REF!</f>
        <v>#REF!</v>
      </c>
      <c r="N90" s="5" t="e">
        <f>#REF!+'1-Е ПОЛУГОДИЕ'!E79+'2-Е ПОЛУГОДИЕ'!E79+#REF!</f>
        <v>#REF!</v>
      </c>
      <c r="O90" s="5" t="e">
        <f>#REF!+'1-Е ПОЛУГОДИЕ'!G79+'2-Е ПОЛУГОДИЕ'!G79+#REF!</f>
        <v>#REF!</v>
      </c>
      <c r="P90" s="5" t="e">
        <f>#REF!+'1-Е ПОЛУГОДИЕ'!I79+'2-Е ПОЛУГОДИЕ'!I79+#REF!</f>
        <v>#REF!</v>
      </c>
    </row>
    <row r="91" spans="1:16" ht="15.6" hidden="1">
      <c r="A91" s="11">
        <v>75</v>
      </c>
      <c r="B91" s="34" t="s">
        <v>91</v>
      </c>
      <c r="C91" s="29">
        <v>0</v>
      </c>
      <c r="D91" s="29">
        <v>0</v>
      </c>
      <c r="E91" s="29">
        <v>0</v>
      </c>
      <c r="F91" s="29">
        <v>50</v>
      </c>
      <c r="G91" s="15">
        <f t="shared" si="8"/>
        <v>0</v>
      </c>
      <c r="H91" s="15">
        <f t="shared" si="9"/>
        <v>0</v>
      </c>
      <c r="I91" s="15">
        <f t="shared" si="10"/>
        <v>0</v>
      </c>
      <c r="J91" s="15">
        <f t="shared" si="11"/>
        <v>4</v>
      </c>
      <c r="M91" s="5" t="e">
        <f>#REF!+'1-Е ПОЛУГОДИЕ'!C80+'2-Е ПОЛУГОДИЕ'!C80+#REF!</f>
        <v>#REF!</v>
      </c>
      <c r="N91" s="5" t="e">
        <f>#REF!+'1-Е ПОЛУГОДИЕ'!E80+'2-Е ПОЛУГОДИЕ'!E80+#REF!</f>
        <v>#REF!</v>
      </c>
      <c r="O91" s="5" t="e">
        <f>#REF!+'1-Е ПОЛУГОДИЕ'!G80+'2-Е ПОЛУГОДИЕ'!G80+#REF!</f>
        <v>#REF!</v>
      </c>
      <c r="P91" s="5" t="e">
        <f>#REF!+'1-Е ПОЛУГОДИЕ'!I80+'2-Е ПОЛУГОДИЕ'!I80+#REF!</f>
        <v>#REF!</v>
      </c>
    </row>
    <row r="92" spans="1:16" ht="15.6">
      <c r="A92" s="11">
        <v>76</v>
      </c>
      <c r="B92" s="34" t="s">
        <v>105</v>
      </c>
      <c r="C92" s="29">
        <v>0</v>
      </c>
      <c r="D92" s="29">
        <v>10</v>
      </c>
      <c r="E92" s="29">
        <v>0</v>
      </c>
      <c r="F92" s="29">
        <v>0</v>
      </c>
      <c r="G92" s="15">
        <f t="shared" si="8"/>
        <v>0</v>
      </c>
      <c r="H92" s="15">
        <f t="shared" si="9"/>
        <v>4</v>
      </c>
      <c r="I92" s="15">
        <f t="shared" si="10"/>
        <v>0</v>
      </c>
      <c r="J92" s="15">
        <f t="shared" si="11"/>
        <v>0</v>
      </c>
      <c r="M92" s="5" t="e">
        <f>#REF!+'1-Е ПОЛУГОДИЕ'!C81+'2-Е ПОЛУГОДИЕ'!C81+#REF!</f>
        <v>#REF!</v>
      </c>
      <c r="N92" s="5" t="e">
        <f>#REF!+'1-Е ПОЛУГОДИЕ'!E81+'2-Е ПОЛУГОДИЕ'!E81+#REF!</f>
        <v>#REF!</v>
      </c>
      <c r="O92" s="5" t="e">
        <f>#REF!+'1-Е ПОЛУГОДИЕ'!G81+'2-Е ПОЛУГОДИЕ'!G81+#REF!</f>
        <v>#REF!</v>
      </c>
      <c r="P92" s="5" t="e">
        <f>#REF!+'1-Е ПОЛУГОДИЕ'!I81+'2-Е ПОЛУГОДИЕ'!I81+#REF!</f>
        <v>#REF!</v>
      </c>
    </row>
    <row r="93" spans="1:16" ht="15.6">
      <c r="A93" s="11">
        <v>77</v>
      </c>
      <c r="B93" s="34" t="s">
        <v>92</v>
      </c>
      <c r="C93" s="29">
        <v>0</v>
      </c>
      <c r="D93" s="29">
        <v>1</v>
      </c>
      <c r="E93" s="29">
        <v>0</v>
      </c>
      <c r="F93" s="12">
        <v>0</v>
      </c>
      <c r="G93" s="15">
        <f t="shared" si="8"/>
        <v>0</v>
      </c>
      <c r="H93" s="15">
        <f t="shared" si="9"/>
        <v>4</v>
      </c>
      <c r="I93" s="15">
        <f t="shared" si="10"/>
        <v>0</v>
      </c>
      <c r="J93" s="15">
        <f t="shared" si="11"/>
        <v>0</v>
      </c>
      <c r="M93" s="5" t="e">
        <f>#REF!+'1-Е ПОЛУГОДИЕ'!C82+'2-Е ПОЛУГОДИЕ'!C82+#REF!</f>
        <v>#REF!</v>
      </c>
      <c r="N93" s="5" t="e">
        <f>#REF!+'1-Е ПОЛУГОДИЕ'!E82+'2-Е ПОЛУГОДИЕ'!E82+#REF!</f>
        <v>#REF!</v>
      </c>
      <c r="O93" s="5" t="e">
        <f>#REF!+'1-Е ПОЛУГОДИЕ'!G82+'2-Е ПОЛУГОДИЕ'!G82+#REF!</f>
        <v>#REF!</v>
      </c>
      <c r="P93" s="5" t="e">
        <f>#REF!+'1-Е ПОЛУГОДИЕ'!I82+'2-Е ПОЛУГОДИЕ'!I82+#REF!</f>
        <v>#REF!</v>
      </c>
    </row>
    <row r="94" spans="1:16" ht="15.6">
      <c r="A94" s="11">
        <v>78</v>
      </c>
      <c r="B94" s="34" t="s">
        <v>88</v>
      </c>
      <c r="C94" s="29">
        <v>0</v>
      </c>
      <c r="D94" s="29">
        <v>1</v>
      </c>
      <c r="E94" s="29">
        <v>0</v>
      </c>
      <c r="F94" s="12">
        <v>0</v>
      </c>
      <c r="G94" s="15">
        <f t="shared" si="8"/>
        <v>0</v>
      </c>
      <c r="H94" s="15">
        <f t="shared" si="9"/>
        <v>4</v>
      </c>
      <c r="I94" s="15">
        <f t="shared" si="10"/>
        <v>0</v>
      </c>
      <c r="J94" s="15">
        <f t="shared" si="11"/>
        <v>0</v>
      </c>
      <c r="M94" s="5" t="e">
        <f>#REF!+'1-Е ПОЛУГОДИЕ'!C83+'2-Е ПОЛУГОДИЕ'!C83+#REF!</f>
        <v>#REF!</v>
      </c>
      <c r="N94" s="5" t="e">
        <f>#REF!+'1-Е ПОЛУГОДИЕ'!E83+'2-Е ПОЛУГОДИЕ'!E83+#REF!</f>
        <v>#REF!</v>
      </c>
      <c r="O94" s="5" t="e">
        <f>#REF!+'1-Е ПОЛУГОДИЕ'!G83+'2-Е ПОЛУГОДИЕ'!G83+#REF!</f>
        <v>#REF!</v>
      </c>
      <c r="P94" s="5" t="e">
        <f>#REF!+'1-Е ПОЛУГОДИЕ'!I83+'2-Е ПОЛУГОДИЕ'!I83+#REF!</f>
        <v>#REF!</v>
      </c>
    </row>
    <row r="95" spans="1:16" ht="20.399999999999999">
      <c r="A95" s="11">
        <v>79</v>
      </c>
      <c r="B95" s="34" t="s">
        <v>89</v>
      </c>
      <c r="C95" s="29">
        <v>0</v>
      </c>
      <c r="D95" s="29">
        <v>4</v>
      </c>
      <c r="E95" s="29">
        <v>0</v>
      </c>
      <c r="F95" s="12">
        <v>0</v>
      </c>
      <c r="G95" s="15">
        <f t="shared" si="8"/>
        <v>0</v>
      </c>
      <c r="H95" s="15">
        <f t="shared" si="9"/>
        <v>4</v>
      </c>
      <c r="I95" s="15">
        <f t="shared" si="10"/>
        <v>0</v>
      </c>
      <c r="J95" s="15">
        <f t="shared" si="11"/>
        <v>0</v>
      </c>
      <c r="M95" s="5" t="e">
        <f>#REF!+'1-Е ПОЛУГОДИЕ'!C84+'2-Е ПОЛУГОДИЕ'!C84+#REF!</f>
        <v>#REF!</v>
      </c>
      <c r="N95" s="5" t="e">
        <f>#REF!+'1-Е ПОЛУГОДИЕ'!E84+'2-Е ПОЛУГОДИЕ'!E84+#REF!</f>
        <v>#REF!</v>
      </c>
      <c r="O95" s="5" t="e">
        <f>#REF!+'1-Е ПОЛУГОДИЕ'!G84+'2-Е ПОЛУГОДИЕ'!G84+#REF!</f>
        <v>#REF!</v>
      </c>
      <c r="P95" s="5" t="e">
        <f>#REF!+'1-Е ПОЛУГОДИЕ'!I84+'2-Е ПОЛУГОДИЕ'!I84+#REF!</f>
        <v>#REF!</v>
      </c>
    </row>
    <row r="96" spans="1:16" ht="21" customHeight="1">
      <c r="A96" s="11">
        <v>80</v>
      </c>
      <c r="B96" s="34" t="s">
        <v>106</v>
      </c>
      <c r="C96" s="26"/>
      <c r="D96" s="26">
        <v>120</v>
      </c>
      <c r="E96" s="26"/>
      <c r="F96" s="26">
        <v>10</v>
      </c>
      <c r="G96" s="15">
        <f t="shared" si="8"/>
        <v>0</v>
      </c>
      <c r="H96" s="15">
        <f t="shared" si="9"/>
        <v>4</v>
      </c>
      <c r="I96" s="15">
        <f t="shared" si="10"/>
        <v>0</v>
      </c>
      <c r="J96" s="15">
        <f t="shared" si="11"/>
        <v>4</v>
      </c>
      <c r="M96" s="5"/>
      <c r="N96" s="5"/>
      <c r="O96" s="5"/>
      <c r="P96" s="5"/>
    </row>
    <row r="97" spans="1:16" ht="26.25" customHeight="1">
      <c r="A97" s="11">
        <v>81</v>
      </c>
      <c r="B97" s="34" t="s">
        <v>107</v>
      </c>
      <c r="C97" s="26"/>
      <c r="D97" s="26"/>
      <c r="E97" s="26">
        <v>20</v>
      </c>
      <c r="F97" s="26"/>
      <c r="G97" s="15">
        <f t="shared" si="8"/>
        <v>0</v>
      </c>
      <c r="H97" s="15">
        <f t="shared" si="9"/>
        <v>0</v>
      </c>
      <c r="I97" s="15">
        <f t="shared" si="10"/>
        <v>4</v>
      </c>
      <c r="J97" s="15">
        <f t="shared" si="11"/>
        <v>0</v>
      </c>
      <c r="M97" s="5"/>
      <c r="N97" s="5"/>
      <c r="O97" s="5"/>
      <c r="P97" s="5"/>
    </row>
    <row r="98" spans="1:16" ht="33" customHeight="1">
      <c r="A98" s="11">
        <v>82</v>
      </c>
      <c r="B98" s="34" t="s">
        <v>108</v>
      </c>
      <c r="C98" s="26"/>
      <c r="D98" s="26">
        <v>3000</v>
      </c>
      <c r="E98" s="26"/>
      <c r="F98" s="26"/>
      <c r="G98" s="15">
        <f t="shared" si="8"/>
        <v>0</v>
      </c>
      <c r="H98" s="15">
        <f t="shared" si="9"/>
        <v>8</v>
      </c>
      <c r="I98" s="15">
        <f t="shared" si="10"/>
        <v>0</v>
      </c>
      <c r="J98" s="15">
        <f t="shared" si="11"/>
        <v>0</v>
      </c>
      <c r="M98" s="5"/>
      <c r="N98" s="5"/>
      <c r="O98" s="5"/>
      <c r="P98" s="5"/>
    </row>
    <row r="99" spans="1:16" ht="33" customHeight="1">
      <c r="A99" s="11">
        <v>83</v>
      </c>
      <c r="B99" s="34" t="s">
        <v>109</v>
      </c>
      <c r="C99" s="26"/>
      <c r="D99" s="26">
        <v>100</v>
      </c>
      <c r="E99" s="26"/>
      <c r="F99" s="26"/>
      <c r="G99" s="15">
        <f t="shared" si="8"/>
        <v>0</v>
      </c>
      <c r="H99" s="15">
        <f t="shared" si="9"/>
        <v>4</v>
      </c>
      <c r="I99" s="15">
        <f t="shared" si="10"/>
        <v>0</v>
      </c>
      <c r="J99" s="15">
        <f t="shared" si="11"/>
        <v>0</v>
      </c>
      <c r="M99" s="5"/>
      <c r="N99" s="5"/>
      <c r="O99" s="5"/>
      <c r="P99" s="5"/>
    </row>
    <row r="100" spans="1:16" ht="33" customHeight="1">
      <c r="A100" s="11">
        <v>84</v>
      </c>
      <c r="B100" s="34" t="s">
        <v>110</v>
      </c>
      <c r="C100" s="26"/>
      <c r="D100" s="26">
        <v>20</v>
      </c>
      <c r="E100" s="26"/>
      <c r="F100" s="26"/>
      <c r="G100" s="15">
        <f t="shared" si="8"/>
        <v>0</v>
      </c>
      <c r="H100" s="15">
        <f t="shared" si="9"/>
        <v>4</v>
      </c>
      <c r="I100" s="15">
        <f t="shared" si="10"/>
        <v>0</v>
      </c>
      <c r="J100" s="15">
        <f t="shared" si="11"/>
        <v>0</v>
      </c>
      <c r="M100" s="5"/>
      <c r="N100" s="5"/>
      <c r="O100" s="5"/>
      <c r="P100" s="5"/>
    </row>
    <row r="101" spans="1:16" ht="33" customHeight="1">
      <c r="A101" s="11">
        <v>85</v>
      </c>
      <c r="B101" s="34" t="s">
        <v>111</v>
      </c>
      <c r="C101" s="26"/>
      <c r="D101" s="26">
        <v>100</v>
      </c>
      <c r="E101" s="26"/>
      <c r="F101" s="26"/>
      <c r="G101" s="15">
        <f t="shared" si="8"/>
        <v>0</v>
      </c>
      <c r="H101" s="15">
        <f t="shared" si="9"/>
        <v>4</v>
      </c>
      <c r="I101" s="15">
        <f t="shared" si="10"/>
        <v>0</v>
      </c>
      <c r="J101" s="15">
        <f t="shared" si="11"/>
        <v>0</v>
      </c>
      <c r="M101" s="5"/>
      <c r="N101" s="5"/>
      <c r="O101" s="5"/>
      <c r="P101" s="5"/>
    </row>
    <row r="102" spans="1:16" ht="33" customHeight="1">
      <c r="A102" s="11">
        <v>86</v>
      </c>
      <c r="B102" s="34" t="s">
        <v>112</v>
      </c>
      <c r="C102" s="26"/>
      <c r="D102" s="26"/>
      <c r="E102" s="26">
        <v>20</v>
      </c>
      <c r="F102" s="26"/>
      <c r="G102" s="15">
        <f t="shared" si="8"/>
        <v>0</v>
      </c>
      <c r="H102" s="15">
        <f t="shared" si="9"/>
        <v>0</v>
      </c>
      <c r="I102" s="15">
        <f t="shared" si="10"/>
        <v>4</v>
      </c>
      <c r="J102" s="15">
        <f t="shared" si="11"/>
        <v>0</v>
      </c>
      <c r="M102" s="5"/>
      <c r="N102" s="5"/>
      <c r="O102" s="5"/>
      <c r="P102" s="5"/>
    </row>
    <row r="103" spans="1:16" ht="21" customHeight="1">
      <c r="A103" s="11"/>
      <c r="B103" s="25" t="s">
        <v>97</v>
      </c>
      <c r="C103" s="26">
        <f>SUM(C17:C102)</f>
        <v>122350</v>
      </c>
      <c r="D103" s="26">
        <f>SUM(D17:D102)</f>
        <v>2036690</v>
      </c>
      <c r="E103" s="26">
        <f t="shared" ref="E103:J103" si="12">SUM(E17:E102)</f>
        <v>21360</v>
      </c>
      <c r="F103" s="26">
        <f t="shared" si="12"/>
        <v>78792</v>
      </c>
      <c r="G103" s="26">
        <f>SUM(G17:G102)</f>
        <v>624</v>
      </c>
      <c r="H103" s="26">
        <f t="shared" si="12"/>
        <v>4248</v>
      </c>
      <c r="I103" s="26">
        <f t="shared" si="12"/>
        <v>436</v>
      </c>
      <c r="J103" s="26">
        <f t="shared" si="12"/>
        <v>2436</v>
      </c>
      <c r="M103" s="5"/>
      <c r="N103" s="5"/>
      <c r="O103" s="5"/>
      <c r="P103" s="5"/>
    </row>
    <row r="104" spans="1:16" ht="21" customHeight="1">
      <c r="A104" s="30"/>
      <c r="B104" s="31"/>
      <c r="C104" s="2"/>
      <c r="D104" s="2"/>
      <c r="E104" s="2"/>
      <c r="F104" s="2"/>
      <c r="G104" s="2"/>
      <c r="H104" s="2"/>
      <c r="I104" s="2"/>
      <c r="J104" s="2"/>
      <c r="M104" s="5"/>
      <c r="N104" s="5"/>
      <c r="O104" s="5"/>
      <c r="P104" s="5"/>
    </row>
    <row r="105" spans="1:16" ht="15.6">
      <c r="B105" s="44" t="s">
        <v>93</v>
      </c>
      <c r="C105" s="44"/>
      <c r="D105" s="44"/>
      <c r="E105" s="44"/>
      <c r="F105" s="44"/>
      <c r="G105" s="44"/>
      <c r="H105" s="44"/>
      <c r="I105" s="44"/>
      <c r="J105" s="44"/>
    </row>
    <row r="106" spans="1:16" ht="15.6">
      <c r="B106" s="45" t="s">
        <v>98</v>
      </c>
      <c r="C106" s="45"/>
      <c r="D106" s="45"/>
      <c r="E106" s="45"/>
      <c r="F106" s="45"/>
      <c r="G106" s="45"/>
      <c r="H106" s="45"/>
      <c r="I106" s="45"/>
      <c r="J106" s="45"/>
    </row>
    <row r="107" spans="1:16" ht="15.6">
      <c r="B107" s="18">
        <v>45310</v>
      </c>
    </row>
    <row r="108" spans="1:16">
      <c r="B108" s="9" t="s">
        <v>82</v>
      </c>
    </row>
  </sheetData>
  <autoFilter ref="A16:J103">
    <filterColumn colId="3">
      <filters blank="1">
        <filter val="1"/>
        <filter val="10"/>
        <filter val="100"/>
        <filter val="1023"/>
        <filter val="1150"/>
        <filter val="120"/>
        <filter val="13615"/>
        <filter val="1402"/>
        <filter val="14736"/>
        <filter val="151834"/>
        <filter val="158034"/>
        <filter val="190"/>
        <filter val="193883"/>
        <filter val="193924"/>
        <filter val="19446"/>
        <filter val="196"/>
        <filter val="1984"/>
        <filter val="20"/>
        <filter val="2036690"/>
        <filter val="21"/>
        <filter val="2142"/>
        <filter val="22135"/>
        <filter val="23399"/>
        <filter val="235787"/>
        <filter val="24740"/>
        <filter val="24821"/>
        <filter val="24927"/>
        <filter val="2500"/>
        <filter val="260"/>
        <filter val="2687"/>
        <filter val="28043"/>
        <filter val="29312"/>
        <filter val="3000"/>
        <filter val="30401"/>
        <filter val="31823"/>
        <filter val="33423"/>
        <filter val="33753"/>
        <filter val="33899"/>
        <filter val="36160"/>
        <filter val="38155"/>
        <filter val="3901"/>
        <filter val="3908"/>
        <filter val="4"/>
        <filter val="4039"/>
        <filter val="45363"/>
        <filter val="46"/>
        <filter val="4601"/>
        <filter val="476"/>
        <filter val="48091"/>
        <filter val="49077"/>
        <filter val="50287"/>
        <filter val="5288"/>
        <filter val="53330"/>
        <filter val="5651"/>
        <filter val="57010"/>
        <filter val="63003"/>
        <filter val="668"/>
        <filter val="723"/>
        <filter val="78677"/>
        <filter val="8446"/>
        <filter val="86"/>
        <filter val="9069"/>
        <filter val="9630"/>
        <filter val="96380"/>
      </filters>
    </filterColumn>
  </autoFilter>
  <mergeCells count="11">
    <mergeCell ref="M14:P14"/>
    <mergeCell ref="B105:J105"/>
    <mergeCell ref="B106:J106"/>
    <mergeCell ref="A3:B3"/>
    <mergeCell ref="H2:I2"/>
    <mergeCell ref="C14:F15"/>
    <mergeCell ref="G14:J14"/>
    <mergeCell ref="A10:J10"/>
    <mergeCell ref="B14:B16"/>
    <mergeCell ref="A14:A16"/>
    <mergeCell ref="B12:F12"/>
  </mergeCells>
  <phoneticPr fontId="10" type="noConversion"/>
  <pageMargins left="0.70866141732283472" right="0.11811023622047245" top="0.35433070866141736" bottom="0.35433070866141736" header="0.31496062992125984" footer="0.31496062992125984"/>
  <pageSetup paperSize="9" scale="64" fitToHeight="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96"/>
  <sheetViews>
    <sheetView topLeftCell="A2" zoomScale="115" zoomScaleNormal="115" workbookViewId="0">
      <selection activeCell="K68" sqref="K68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12.109375" style="10" customWidth="1"/>
    <col min="4" max="4" width="10.88671875" style="10" customWidth="1"/>
    <col min="5" max="5" width="11.5546875" style="10" customWidth="1"/>
    <col min="6" max="6" width="10.88671875" style="10" customWidth="1"/>
    <col min="7" max="7" width="9.88671875" style="10" customWidth="1"/>
    <col min="8" max="8" width="10.88671875" style="10" customWidth="1"/>
    <col min="9" max="9" width="9.88671875" style="10" customWidth="1"/>
    <col min="10" max="10" width="10.88671875" style="10" customWidth="1"/>
    <col min="11" max="16384" width="8.88671875" style="6"/>
  </cols>
  <sheetData>
    <row r="1" spans="1:10" ht="15.75" hidden="1" customHeight="1">
      <c r="A1" s="2"/>
      <c r="B1" s="60"/>
      <c r="C1" s="61"/>
      <c r="D1" s="61"/>
      <c r="E1" s="61"/>
      <c r="F1" s="61"/>
      <c r="G1" s="61"/>
      <c r="H1" s="61"/>
      <c r="I1" s="61"/>
      <c r="J1" s="61"/>
    </row>
    <row r="2" spans="1:10" s="5" customFormat="1" ht="33.9" customHeight="1">
      <c r="A2" s="6"/>
      <c r="B2" s="8"/>
    </row>
    <row r="3" spans="1:10" s="5" customFormat="1" ht="42" customHeight="1">
      <c r="A3" s="59" t="s">
        <v>0</v>
      </c>
      <c r="B3" s="56" t="s">
        <v>1</v>
      </c>
      <c r="C3" s="53" t="s">
        <v>99</v>
      </c>
      <c r="D3" s="53"/>
      <c r="E3" s="53"/>
      <c r="F3" s="53"/>
      <c r="G3" s="53"/>
      <c r="H3" s="53"/>
      <c r="I3" s="53"/>
      <c r="J3" s="53"/>
    </row>
    <row r="4" spans="1:10" s="14" customFormat="1" ht="36" customHeight="1">
      <c r="A4" s="57"/>
      <c r="B4" s="57"/>
      <c r="C4" s="62" t="s">
        <v>83</v>
      </c>
      <c r="D4" s="64"/>
      <c r="E4" s="62" t="s">
        <v>84</v>
      </c>
      <c r="F4" s="63"/>
      <c r="G4" s="62" t="s">
        <v>85</v>
      </c>
      <c r="H4" s="63"/>
      <c r="I4" s="62" t="s">
        <v>86</v>
      </c>
      <c r="J4" s="63"/>
    </row>
    <row r="5" spans="1:10" s="14" customFormat="1" ht="71.099999999999994" customHeight="1">
      <c r="A5" s="58"/>
      <c r="B5" s="58"/>
      <c r="C5" s="19" t="s">
        <v>10</v>
      </c>
      <c r="D5" s="19" t="s">
        <v>87</v>
      </c>
      <c r="E5" s="19" t="s">
        <v>10</v>
      </c>
      <c r="F5" s="19" t="s">
        <v>87</v>
      </c>
      <c r="G5" s="19" t="s">
        <v>10</v>
      </c>
      <c r="H5" s="19" t="s">
        <v>87</v>
      </c>
      <c r="I5" s="19" t="s">
        <v>10</v>
      </c>
      <c r="J5" s="19" t="s">
        <v>87</v>
      </c>
    </row>
    <row r="6" spans="1:10" s="5" customFormat="1" ht="26.4">
      <c r="A6" s="11">
        <v>1</v>
      </c>
      <c r="B6" s="12" t="s">
        <v>12</v>
      </c>
      <c r="C6" s="15">
        <f>ROUNDUP('1-й лист'!G17/2,0)</f>
        <v>0</v>
      </c>
      <c r="D6" s="16"/>
      <c r="E6" s="15">
        <f>ROUNDUP('1-й лист'!H17/2,0)</f>
        <v>2</v>
      </c>
      <c r="F6" s="16" t="s">
        <v>116</v>
      </c>
      <c r="G6" s="15">
        <f>ROUNDUP('1-й лист'!I17/2,0)</f>
        <v>0</v>
      </c>
      <c r="H6" s="16"/>
      <c r="I6" s="15">
        <f>ROUNDUP('1-й лист'!J17/2,0)</f>
        <v>0</v>
      </c>
      <c r="J6" s="16"/>
    </row>
    <row r="7" spans="1:10" s="5" customFormat="1" ht="26.4">
      <c r="A7" s="11">
        <v>2</v>
      </c>
      <c r="B7" s="13" t="s">
        <v>13</v>
      </c>
      <c r="C7" s="15">
        <f>ROUNDUP('1-й лист'!G18/2,0)</f>
        <v>2</v>
      </c>
      <c r="D7" s="16" t="s">
        <v>117</v>
      </c>
      <c r="E7" s="15">
        <f>ROUNDUP('1-й лист'!H18/2,0)</f>
        <v>40</v>
      </c>
      <c r="F7" s="16" t="s">
        <v>118</v>
      </c>
      <c r="G7" s="15">
        <f>ROUNDUP('1-й лист'!I18/2,0)</f>
        <v>2</v>
      </c>
      <c r="H7" s="16" t="s">
        <v>118</v>
      </c>
      <c r="I7" s="15">
        <f>ROUNDUP('1-й лист'!J18/2,0)</f>
        <v>218</v>
      </c>
      <c r="J7" s="16" t="s">
        <v>118</v>
      </c>
    </row>
    <row r="8" spans="1:10" s="5" customFormat="1" ht="26.4">
      <c r="A8" s="11">
        <v>3</v>
      </c>
      <c r="B8" s="13" t="s">
        <v>14</v>
      </c>
      <c r="C8" s="15">
        <f>ROUNDUP('1-й лист'!G19/2,0)</f>
        <v>2</v>
      </c>
      <c r="D8" s="16" t="s">
        <v>117</v>
      </c>
      <c r="E8" s="15">
        <f>ROUNDUP('1-й лист'!H19/2,0)</f>
        <v>32</v>
      </c>
      <c r="F8" s="16" t="s">
        <v>118</v>
      </c>
      <c r="G8" s="15">
        <f>ROUNDUP('1-й лист'!I19/2,0)</f>
        <v>2</v>
      </c>
      <c r="H8" s="16" t="s">
        <v>117</v>
      </c>
      <c r="I8" s="15">
        <f>ROUNDUP('1-й лист'!J19/2,0)</f>
        <v>40</v>
      </c>
      <c r="J8" s="16" t="s">
        <v>117</v>
      </c>
    </row>
    <row r="9" spans="1:10" s="5" customFormat="1" ht="26.4">
      <c r="A9" s="11">
        <v>4</v>
      </c>
      <c r="B9" s="12" t="s">
        <v>15</v>
      </c>
      <c r="C9" s="15">
        <f>ROUNDUP('1-й лист'!G20/2,0)</f>
        <v>0</v>
      </c>
      <c r="D9" s="16"/>
      <c r="E9" s="15">
        <f>ROUNDUP('1-й лист'!H20/2,0)</f>
        <v>26</v>
      </c>
      <c r="F9" s="16" t="s">
        <v>118</v>
      </c>
      <c r="G9" s="15">
        <f>ROUNDUP('1-й лист'!I20/2,0)</f>
        <v>0</v>
      </c>
      <c r="H9" s="16"/>
      <c r="I9" s="15">
        <f>ROUNDUP('1-й лист'!J20/2,0)</f>
        <v>0</v>
      </c>
      <c r="J9" s="16"/>
    </row>
    <row r="10" spans="1:10" s="5" customFormat="1" ht="26.4">
      <c r="A10" s="11">
        <v>5</v>
      </c>
      <c r="B10" s="13" t="s">
        <v>16</v>
      </c>
      <c r="C10" s="15">
        <f>ROUNDUP('1-й лист'!G21/2,0)</f>
        <v>0</v>
      </c>
      <c r="D10" s="16"/>
      <c r="E10" s="15">
        <f>ROUNDUP('1-й лист'!H21/2,0)</f>
        <v>26</v>
      </c>
      <c r="F10" s="16" t="s">
        <v>118</v>
      </c>
      <c r="G10" s="15">
        <f>ROUNDUP('1-й лист'!I21/2,0)</f>
        <v>26</v>
      </c>
      <c r="H10" s="16" t="s">
        <v>118</v>
      </c>
      <c r="I10" s="15">
        <f>ROUNDUP('1-й лист'!J21/2,0)</f>
        <v>40</v>
      </c>
      <c r="J10" s="16" t="s">
        <v>118</v>
      </c>
    </row>
    <row r="11" spans="1:10" ht="30.6">
      <c r="A11" s="11">
        <v>6</v>
      </c>
      <c r="B11" s="12" t="s">
        <v>17</v>
      </c>
      <c r="C11" s="15">
        <f>ROUNDUP('1-й лист'!G22/2,0)</f>
        <v>0</v>
      </c>
      <c r="D11" s="16"/>
      <c r="E11" s="15">
        <f>ROUNDUP('1-й лист'!H22/2,0)</f>
        <v>0</v>
      </c>
      <c r="F11" s="16"/>
      <c r="G11" s="15">
        <f>ROUNDUP('1-й лист'!I22/2,0)</f>
        <v>0</v>
      </c>
      <c r="H11" s="16"/>
      <c r="I11" s="15">
        <f>ROUNDUP('1-й лист'!J22/2,0)</f>
        <v>4</v>
      </c>
      <c r="J11" s="16" t="s">
        <v>118</v>
      </c>
    </row>
    <row r="12" spans="1:10" ht="26.4">
      <c r="A12" s="11">
        <v>7</v>
      </c>
      <c r="B12" s="12" t="s">
        <v>18</v>
      </c>
      <c r="C12" s="15">
        <f>ROUNDUP('1-й лист'!G23/2,0)</f>
        <v>0</v>
      </c>
      <c r="D12" s="17"/>
      <c r="E12" s="15">
        <f>ROUNDUP('1-й лист'!H23/2,0)</f>
        <v>30</v>
      </c>
      <c r="F12" s="17" t="s">
        <v>119</v>
      </c>
      <c r="G12" s="15">
        <f>ROUNDUP('1-й лист'!I23/2,0)</f>
        <v>0</v>
      </c>
      <c r="H12" s="17"/>
      <c r="I12" s="15">
        <f>ROUNDUP('1-й лист'!J23/2,0)</f>
        <v>0</v>
      </c>
      <c r="J12" s="17"/>
    </row>
    <row r="13" spans="1:10" ht="30.6">
      <c r="A13" s="11">
        <v>8</v>
      </c>
      <c r="B13" s="12" t="s">
        <v>19</v>
      </c>
      <c r="C13" s="15">
        <f>ROUNDUP('1-й лист'!G24/2,0)</f>
        <v>0</v>
      </c>
      <c r="D13" s="17"/>
      <c r="E13" s="15">
        <f>ROUNDUP('1-й лист'!H24/2,0)</f>
        <v>16</v>
      </c>
      <c r="F13" s="17" t="s">
        <v>119</v>
      </c>
      <c r="G13" s="15">
        <f>ROUNDUP('1-й лист'!I24/2,0)</f>
        <v>0</v>
      </c>
      <c r="H13" s="17"/>
      <c r="I13" s="15">
        <f>ROUNDUP('1-й лист'!J24/2,0)</f>
        <v>0</v>
      </c>
      <c r="J13" s="17"/>
    </row>
    <row r="14" spans="1:10" ht="26.4">
      <c r="A14" s="11">
        <v>9</v>
      </c>
      <c r="B14" s="12" t="s">
        <v>20</v>
      </c>
      <c r="C14" s="15">
        <f>ROUNDUP('1-й лист'!G25/2,0)</f>
        <v>0</v>
      </c>
      <c r="D14" s="16"/>
      <c r="E14" s="15">
        <f>ROUNDUP('1-й лист'!H25/2,0)</f>
        <v>24</v>
      </c>
      <c r="F14" s="17" t="s">
        <v>119</v>
      </c>
      <c r="G14" s="15">
        <f>ROUNDUP('1-й лист'!I25/2,0)</f>
        <v>0</v>
      </c>
      <c r="H14" s="17"/>
      <c r="I14" s="15">
        <f>ROUNDUP('1-й лист'!J25/2,0)</f>
        <v>0</v>
      </c>
      <c r="J14" s="17"/>
    </row>
    <row r="15" spans="1:10" ht="26.4">
      <c r="A15" s="11">
        <v>10</v>
      </c>
      <c r="B15" s="12" t="s">
        <v>21</v>
      </c>
      <c r="C15" s="15">
        <f>ROUNDUP('1-й лист'!G26/2,0)</f>
        <v>0</v>
      </c>
      <c r="D15" s="16"/>
      <c r="E15" s="15">
        <f>ROUNDUP('1-й лист'!H26/2,0)</f>
        <v>6</v>
      </c>
      <c r="F15" s="17" t="s">
        <v>119</v>
      </c>
      <c r="G15" s="15">
        <f>ROUNDUP('1-й лист'!I26/2,0)</f>
        <v>0</v>
      </c>
      <c r="H15" s="17"/>
      <c r="I15" s="15">
        <f>ROUNDUP('1-й лист'!J26/2,0)</f>
        <v>0</v>
      </c>
      <c r="J15" s="17"/>
    </row>
    <row r="16" spans="1:10" ht="26.4">
      <c r="A16" s="11">
        <v>11</v>
      </c>
      <c r="B16" s="12" t="s">
        <v>22</v>
      </c>
      <c r="C16" s="15">
        <f>ROUNDUP('1-й лист'!G27/2,0)</f>
        <v>18</v>
      </c>
      <c r="D16" s="16" t="s">
        <v>117</v>
      </c>
      <c r="E16" s="15">
        <f>ROUNDUP('1-й лист'!H27/2,0)</f>
        <v>152</v>
      </c>
      <c r="F16" s="16" t="s">
        <v>117</v>
      </c>
      <c r="G16" s="15">
        <f>ROUNDUP('1-й лист'!I27/2,0)</f>
        <v>4</v>
      </c>
      <c r="H16" s="16" t="s">
        <v>117</v>
      </c>
      <c r="I16" s="15">
        <f>ROUNDUP('1-й лист'!J27/2,0)</f>
        <v>46</v>
      </c>
      <c r="J16" s="16" t="s">
        <v>117</v>
      </c>
    </row>
    <row r="17" spans="1:10" ht="26.4">
      <c r="A17" s="11">
        <v>12</v>
      </c>
      <c r="B17" s="12" t="s">
        <v>23</v>
      </c>
      <c r="C17" s="15">
        <f>ROUNDUP('1-й лист'!G28/2,0)</f>
        <v>0</v>
      </c>
      <c r="D17" s="16"/>
      <c r="E17" s="15">
        <f>ROUNDUP('1-й лист'!H28/2,0)</f>
        <v>6</v>
      </c>
      <c r="F17" s="16" t="s">
        <v>118</v>
      </c>
      <c r="G17" s="15">
        <f>ROUNDUP('1-й лист'!I28/2,0)</f>
        <v>2</v>
      </c>
      <c r="H17" s="16" t="s">
        <v>118</v>
      </c>
      <c r="I17" s="15">
        <f>ROUNDUP('1-й лист'!J28/2,0)</f>
        <v>2</v>
      </c>
      <c r="J17" s="16" t="s">
        <v>118</v>
      </c>
    </row>
    <row r="18" spans="1:10" ht="26.4">
      <c r="A18" s="11">
        <v>13</v>
      </c>
      <c r="B18" s="12" t="s">
        <v>24</v>
      </c>
      <c r="C18" s="15">
        <f>ROUNDUP('1-й лист'!G29/2,0)</f>
        <v>0</v>
      </c>
      <c r="D18" s="16"/>
      <c r="E18" s="15">
        <f>ROUNDUP('1-й лист'!H29/2,0)</f>
        <v>236</v>
      </c>
      <c r="F18" s="16" t="s">
        <v>118</v>
      </c>
      <c r="G18" s="15">
        <f>ROUNDUP('1-й лист'!I29/2,0)</f>
        <v>6</v>
      </c>
      <c r="H18" s="16" t="s">
        <v>118</v>
      </c>
      <c r="I18" s="15">
        <f>ROUNDUP('1-й лист'!J29/2,0)</f>
        <v>120</v>
      </c>
      <c r="J18" s="16" t="s">
        <v>118</v>
      </c>
    </row>
    <row r="19" spans="1:10" ht="26.4">
      <c r="A19" s="11">
        <v>14</v>
      </c>
      <c r="B19" s="12" t="s">
        <v>25</v>
      </c>
      <c r="C19" s="15">
        <f>ROUNDUP('1-й лист'!G30/2,0)</f>
        <v>0</v>
      </c>
      <c r="D19" s="16"/>
      <c r="E19" s="15">
        <f>ROUNDUP('1-й лист'!H30/2,0)</f>
        <v>98</v>
      </c>
      <c r="F19" s="16" t="s">
        <v>118</v>
      </c>
      <c r="G19" s="15">
        <f>ROUNDUP('1-й лист'!I30/2,0)</f>
        <v>6</v>
      </c>
      <c r="H19" s="16" t="s">
        <v>118</v>
      </c>
      <c r="I19" s="15">
        <f>ROUNDUP('1-й лист'!J30/2,0)</f>
        <v>68</v>
      </c>
      <c r="J19" s="16" t="s">
        <v>118</v>
      </c>
    </row>
    <row r="20" spans="1:10" ht="26.4">
      <c r="A20" s="11">
        <v>15</v>
      </c>
      <c r="B20" s="12" t="s">
        <v>26</v>
      </c>
      <c r="C20" s="15">
        <f>ROUNDUP('1-й лист'!G31/2,0)</f>
        <v>0</v>
      </c>
      <c r="D20" s="16"/>
      <c r="E20" s="15">
        <f>ROUNDUP('1-й лист'!H31/2,0)</f>
        <v>6</v>
      </c>
      <c r="F20" s="16" t="s">
        <v>116</v>
      </c>
      <c r="G20" s="15">
        <f>ROUNDUP('1-й лист'!I31/2,0)</f>
        <v>2</v>
      </c>
      <c r="H20" s="16" t="s">
        <v>116</v>
      </c>
      <c r="I20" s="15">
        <f>ROUNDUP('1-й лист'!J31/2,0)</f>
        <v>2</v>
      </c>
      <c r="J20" s="16" t="s">
        <v>116</v>
      </c>
    </row>
    <row r="21" spans="1:10" ht="26.4">
      <c r="A21" s="11">
        <v>16</v>
      </c>
      <c r="B21" s="12" t="s">
        <v>27</v>
      </c>
      <c r="C21" s="15">
        <f>ROUNDUP('1-й лист'!G32/2,0)</f>
        <v>0</v>
      </c>
      <c r="D21" s="16"/>
      <c r="E21" s="15">
        <f>ROUNDUP('1-й лист'!H32/2,0)</f>
        <v>58</v>
      </c>
      <c r="F21" s="16" t="s">
        <v>118</v>
      </c>
      <c r="G21" s="15">
        <f>ROUNDUP('1-й лист'!I32/2,0)</f>
        <v>6</v>
      </c>
      <c r="H21" s="16" t="s">
        <v>118</v>
      </c>
      <c r="I21" s="15">
        <f>ROUNDUP('1-й лист'!J32/2,0)</f>
        <v>24</v>
      </c>
      <c r="J21" s="16" t="s">
        <v>118</v>
      </c>
    </row>
    <row r="22" spans="1:10" ht="26.4">
      <c r="A22" s="11">
        <v>17</v>
      </c>
      <c r="B22" s="12" t="s">
        <v>28</v>
      </c>
      <c r="C22" s="15">
        <f>ROUNDUP('1-й лист'!G33/2,0)</f>
        <v>0</v>
      </c>
      <c r="D22" s="16"/>
      <c r="E22" s="15">
        <f>ROUNDUP('1-й лист'!H33/2,0)</f>
        <v>6</v>
      </c>
      <c r="F22" s="16" t="s">
        <v>117</v>
      </c>
      <c r="G22" s="15">
        <f>ROUNDUP('1-й лист'!I33/2,0)</f>
        <v>2</v>
      </c>
      <c r="H22" s="16" t="s">
        <v>117</v>
      </c>
      <c r="I22" s="15">
        <f>ROUNDUP('1-й лист'!J33/2,0)</f>
        <v>2</v>
      </c>
      <c r="J22" s="16" t="s">
        <v>117</v>
      </c>
    </row>
    <row r="23" spans="1:10" ht="26.4">
      <c r="A23" s="11">
        <v>18</v>
      </c>
      <c r="B23" s="12" t="s">
        <v>29</v>
      </c>
      <c r="C23" s="15">
        <f>ROUNDUP('1-й лист'!G34/2,0)</f>
        <v>0</v>
      </c>
      <c r="D23" s="17"/>
      <c r="E23" s="15">
        <f>ROUNDUP('1-й лист'!H34/2,0)</f>
        <v>4</v>
      </c>
      <c r="F23" s="17" t="s">
        <v>119</v>
      </c>
      <c r="G23" s="15">
        <f>ROUNDUP('1-й лист'!I34/2,0)</f>
        <v>2</v>
      </c>
      <c r="H23" s="17" t="s">
        <v>119</v>
      </c>
      <c r="I23" s="15">
        <f>ROUNDUP('1-й лист'!J34/2,0)</f>
        <v>2</v>
      </c>
      <c r="J23" s="17" t="s">
        <v>119</v>
      </c>
    </row>
    <row r="24" spans="1:10" ht="26.4">
      <c r="A24" s="11">
        <v>19</v>
      </c>
      <c r="B24" s="12" t="s">
        <v>30</v>
      </c>
      <c r="C24" s="15">
        <f>ROUNDUP('1-й лист'!G35/2,0)</f>
        <v>0</v>
      </c>
      <c r="D24" s="17"/>
      <c r="E24" s="15">
        <f>ROUNDUP('1-й лист'!H35/2,0)</f>
        <v>4</v>
      </c>
      <c r="F24" s="17" t="s">
        <v>119</v>
      </c>
      <c r="G24" s="15">
        <f>ROUNDUP('1-й лист'!I35/2,0)</f>
        <v>2</v>
      </c>
      <c r="H24" s="17" t="s">
        <v>119</v>
      </c>
      <c r="I24" s="15">
        <f>ROUNDUP('1-й лист'!J35/2,0)</f>
        <v>2</v>
      </c>
      <c r="J24" s="17" t="s">
        <v>119</v>
      </c>
    </row>
    <row r="25" spans="1:10" ht="26.4">
      <c r="A25" s="11">
        <v>20</v>
      </c>
      <c r="B25" s="12" t="s">
        <v>31</v>
      </c>
      <c r="C25" s="15">
        <f>ROUNDUP('1-й лист'!G36/2,0)</f>
        <v>0</v>
      </c>
      <c r="D25" s="17"/>
      <c r="E25" s="15">
        <f>ROUNDUP('1-й лист'!H36/2,0)</f>
        <v>10</v>
      </c>
      <c r="F25" s="17" t="s">
        <v>119</v>
      </c>
      <c r="G25" s="15">
        <f>ROUNDUP('1-й лист'!I36/2,0)</f>
        <v>2</v>
      </c>
      <c r="H25" s="17" t="s">
        <v>119</v>
      </c>
      <c r="I25" s="15">
        <f>ROUNDUP('1-й лист'!J36/2,0)</f>
        <v>2</v>
      </c>
      <c r="J25" s="17" t="s">
        <v>119</v>
      </c>
    </row>
    <row r="26" spans="1:10" ht="26.4">
      <c r="A26" s="11">
        <v>21</v>
      </c>
      <c r="B26" s="12" t="s">
        <v>32</v>
      </c>
      <c r="C26" s="15">
        <f>ROUNDUP('1-й лист'!G37/2,0)</f>
        <v>0</v>
      </c>
      <c r="D26" s="17"/>
      <c r="E26" s="15">
        <f>ROUNDUP('1-й лист'!H37/2,0)</f>
        <v>34</v>
      </c>
      <c r="F26" s="17" t="s">
        <v>120</v>
      </c>
      <c r="G26" s="15">
        <f>ROUNDUP('1-й лист'!I37/2,0)</f>
        <v>6</v>
      </c>
      <c r="H26" s="17" t="str">
        <f>$F$26</f>
        <v>15.06.2024-15.07.2024</v>
      </c>
      <c r="I26" s="15">
        <f>ROUNDUP('1-й лист'!J37/2,0)</f>
        <v>20</v>
      </c>
      <c r="J26" s="17" t="str">
        <f>$F$26</f>
        <v>15.06.2024-15.07.2024</v>
      </c>
    </row>
    <row r="27" spans="1:10" ht="26.4">
      <c r="A27" s="11">
        <v>22</v>
      </c>
      <c r="B27" s="12" t="s">
        <v>33</v>
      </c>
      <c r="C27" s="15">
        <f>ROUNDUP('1-й лист'!G38/2,0)</f>
        <v>0</v>
      </c>
      <c r="D27" s="17"/>
      <c r="E27" s="15">
        <f>ROUNDUP('1-й лист'!H38/2,0)</f>
        <v>160</v>
      </c>
      <c r="F27" s="17" t="s">
        <v>119</v>
      </c>
      <c r="G27" s="15">
        <f>ROUNDUP('1-й лист'!I38/2,0)</f>
        <v>14</v>
      </c>
      <c r="H27" s="17" t="str">
        <f>$F$27</f>
        <v>15.02.2024-15.03.2024</v>
      </c>
      <c r="I27" s="15">
        <f>ROUNDUP('1-й лист'!J38/2,0)</f>
        <v>120</v>
      </c>
      <c r="J27" s="17" t="str">
        <f>$F$27</f>
        <v>15.02.2024-15.03.2024</v>
      </c>
    </row>
    <row r="28" spans="1:10" ht="26.4">
      <c r="A28" s="11">
        <v>23</v>
      </c>
      <c r="B28" s="12" t="s">
        <v>34</v>
      </c>
      <c r="C28" s="15">
        <f>ROUNDUP('1-й лист'!G39/2,0)</f>
        <v>0</v>
      </c>
      <c r="D28" s="17"/>
      <c r="E28" s="15">
        <f>ROUNDUP('1-й лист'!H39/2,0)</f>
        <v>4</v>
      </c>
      <c r="F28" s="17" t="s">
        <v>119</v>
      </c>
      <c r="G28" s="15">
        <f>ROUNDUP('1-й лист'!I39/2,0)</f>
        <v>2</v>
      </c>
      <c r="H28" s="17" t="str">
        <f>$F$28</f>
        <v>15.02.2024-15.03.2024</v>
      </c>
      <c r="I28" s="15">
        <f>ROUNDUP('1-й лист'!J39/2,0)</f>
        <v>2</v>
      </c>
      <c r="J28" s="17" t="str">
        <f>$F$28</f>
        <v>15.02.2024-15.03.2024</v>
      </c>
    </row>
    <row r="29" spans="1:10" ht="26.4">
      <c r="A29" s="11">
        <v>24</v>
      </c>
      <c r="B29" s="12" t="s">
        <v>35</v>
      </c>
      <c r="C29" s="15">
        <f>ROUNDUP('1-й лист'!G40/2,0)</f>
        <v>0</v>
      </c>
      <c r="D29" s="17"/>
      <c r="E29" s="15">
        <f>ROUNDUP('1-й лист'!H40/2,0)</f>
        <v>194</v>
      </c>
      <c r="F29" s="17" t="s">
        <v>119</v>
      </c>
      <c r="G29" s="15">
        <f>ROUNDUP('1-й лист'!I40/2,0)</f>
        <v>6</v>
      </c>
      <c r="H29" s="17" t="s">
        <v>117</v>
      </c>
      <c r="I29" s="15">
        <f>ROUNDUP('1-й лист'!J40/2,0)</f>
        <v>110</v>
      </c>
      <c r="J29" s="17" t="s">
        <v>119</v>
      </c>
    </row>
    <row r="30" spans="1:10" ht="26.4">
      <c r="A30" s="11">
        <v>25</v>
      </c>
      <c r="B30" s="12" t="s">
        <v>36</v>
      </c>
      <c r="C30" s="15">
        <f>ROUNDUP('1-й лист'!G41/2,0)</f>
        <v>0</v>
      </c>
      <c r="D30" s="17"/>
      <c r="E30" s="15">
        <f>ROUNDUP('1-й лист'!H41/2,0)</f>
        <v>38</v>
      </c>
      <c r="F30" s="17" t="s">
        <v>119</v>
      </c>
      <c r="G30" s="15">
        <f>ROUNDUP('1-й лист'!I41/2,0)</f>
        <v>8</v>
      </c>
      <c r="H30" s="17" t="s">
        <v>119</v>
      </c>
      <c r="I30" s="15">
        <f>ROUNDUP('1-й лист'!J41/2,0)</f>
        <v>18</v>
      </c>
      <c r="J30" s="17" t="s">
        <v>119</v>
      </c>
    </row>
    <row r="31" spans="1:10" ht="26.4">
      <c r="A31" s="11">
        <v>26</v>
      </c>
      <c r="B31" s="12" t="s">
        <v>37</v>
      </c>
      <c r="C31" s="15">
        <f>ROUNDUP('1-й лист'!G42/2,0)</f>
        <v>0</v>
      </c>
      <c r="D31" s="17"/>
      <c r="E31" s="15">
        <f>ROUNDUP('1-й лист'!H42/2,0)</f>
        <v>2</v>
      </c>
      <c r="F31" s="17" t="s">
        <v>119</v>
      </c>
      <c r="G31" s="15">
        <f>ROUNDUP('1-й лист'!I42/2,0)</f>
        <v>2</v>
      </c>
      <c r="H31" s="17" t="s">
        <v>116</v>
      </c>
      <c r="I31" s="15">
        <f>ROUNDUP('1-й лист'!J42/2,0)</f>
        <v>2</v>
      </c>
      <c r="J31" s="17" t="s">
        <v>116</v>
      </c>
    </row>
    <row r="32" spans="1:10" ht="26.4">
      <c r="A32" s="11">
        <v>27</v>
      </c>
      <c r="B32" s="12" t="s">
        <v>38</v>
      </c>
      <c r="C32" s="15">
        <f>ROUNDUP('1-й лист'!G43/2,0)</f>
        <v>0</v>
      </c>
      <c r="D32" s="16"/>
      <c r="E32" s="15">
        <f>ROUNDUP('1-й лист'!H43/2,0)</f>
        <v>64</v>
      </c>
      <c r="F32" s="16" t="s">
        <v>120</v>
      </c>
      <c r="G32" s="15">
        <f>ROUNDUP('1-й лист'!I43/2,0)</f>
        <v>6</v>
      </c>
      <c r="H32" s="16" t="s">
        <v>116</v>
      </c>
      <c r="I32" s="15">
        <f>ROUNDUP('1-й лист'!J43/2,0)</f>
        <v>36</v>
      </c>
      <c r="J32" s="16" t="s">
        <v>121</v>
      </c>
    </row>
    <row r="33" spans="1:10" ht="26.4">
      <c r="A33" s="11">
        <v>28</v>
      </c>
      <c r="B33" s="12" t="s">
        <v>39</v>
      </c>
      <c r="C33" s="15">
        <f>ROUNDUP('1-й лист'!G44/2,0)</f>
        <v>0</v>
      </c>
      <c r="D33" s="16"/>
      <c r="E33" s="15">
        <f>ROUNDUP('1-й лист'!H44/2,0)</f>
        <v>80</v>
      </c>
      <c r="F33" s="16" t="s">
        <v>121</v>
      </c>
      <c r="G33" s="15">
        <f>ROUNDUP('1-й лист'!I44/2,0)</f>
        <v>4</v>
      </c>
      <c r="H33" s="16" t="s">
        <v>121</v>
      </c>
      <c r="I33" s="15">
        <f>ROUNDUP('1-й лист'!J44/2,0)</f>
        <v>0</v>
      </c>
      <c r="J33" s="16"/>
    </row>
    <row r="34" spans="1:10" ht="26.4">
      <c r="A34" s="11">
        <v>29</v>
      </c>
      <c r="B34" s="12" t="s">
        <v>40</v>
      </c>
      <c r="C34" s="15">
        <f>ROUNDUP('1-й лист'!G45/2,0)</f>
        <v>0</v>
      </c>
      <c r="D34" s="16"/>
      <c r="E34" s="15">
        <f>ROUNDUP('1-й лист'!H45/2,0)</f>
        <v>54</v>
      </c>
      <c r="F34" s="16" t="s">
        <v>121</v>
      </c>
      <c r="G34" s="15">
        <f>ROUNDUP('1-й лист'!I45/2,0)</f>
        <v>8</v>
      </c>
      <c r="H34" s="16" t="s">
        <v>116</v>
      </c>
      <c r="I34" s="15">
        <f>ROUNDUP('1-й лист'!J45/2,0)</f>
        <v>0</v>
      </c>
      <c r="J34" s="16"/>
    </row>
    <row r="35" spans="1:10" ht="26.4">
      <c r="A35" s="11">
        <v>30</v>
      </c>
      <c r="B35" s="12" t="s">
        <v>41</v>
      </c>
      <c r="C35" s="15">
        <f>ROUNDUP('1-й лист'!G46/2,0)</f>
        <v>0</v>
      </c>
      <c r="D35" s="16"/>
      <c r="E35" s="15">
        <f>ROUNDUP('1-й лист'!H46/2,0)</f>
        <v>50</v>
      </c>
      <c r="F35" s="16" t="s">
        <v>121</v>
      </c>
      <c r="G35" s="15">
        <f>ROUNDUP('1-й лист'!I46/2,0)</f>
        <v>4</v>
      </c>
      <c r="H35" s="16" t="s">
        <v>121</v>
      </c>
      <c r="I35" s="15">
        <f>ROUNDUP('1-й лист'!J46/2,0)</f>
        <v>0</v>
      </c>
      <c r="J35" s="16"/>
    </row>
    <row r="36" spans="1:10" ht="26.4">
      <c r="A36" s="11">
        <v>31</v>
      </c>
      <c r="B36" s="12" t="s">
        <v>42</v>
      </c>
      <c r="C36" s="15">
        <f>ROUNDUP('1-й лист'!G47/2,0)</f>
        <v>0</v>
      </c>
      <c r="D36" s="16"/>
      <c r="E36" s="15">
        <f>ROUNDUP('1-й лист'!H47/2,0)</f>
        <v>52</v>
      </c>
      <c r="F36" s="16" t="s">
        <v>121</v>
      </c>
      <c r="G36" s="15">
        <f>ROUNDUP('1-й лист'!I47/2,0)</f>
        <v>4</v>
      </c>
      <c r="H36" s="16" t="s">
        <v>121</v>
      </c>
      <c r="I36" s="15">
        <f>ROUNDUP('1-й лист'!J47/2,0)</f>
        <v>0</v>
      </c>
      <c r="J36" s="16"/>
    </row>
    <row r="37" spans="1:10" ht="26.4">
      <c r="A37" s="11">
        <v>32</v>
      </c>
      <c r="B37" s="12" t="s">
        <v>43</v>
      </c>
      <c r="C37" s="15">
        <f>ROUNDUP('1-й лист'!G48/2,0)</f>
        <v>0</v>
      </c>
      <c r="D37" s="16"/>
      <c r="E37" s="15">
        <f>ROUNDUP('1-й лист'!H48/2,0)</f>
        <v>24</v>
      </c>
      <c r="F37" s="16" t="s">
        <v>121</v>
      </c>
      <c r="G37" s="15">
        <f>ROUNDUP('1-й лист'!I48/2,0)</f>
        <v>2</v>
      </c>
      <c r="H37" s="16" t="s">
        <v>116</v>
      </c>
      <c r="I37" s="15">
        <f>ROUNDUP('1-й лист'!J48/2,0)</f>
        <v>0</v>
      </c>
      <c r="J37" s="16"/>
    </row>
    <row r="38" spans="1:10" ht="26.4">
      <c r="A38" s="11">
        <v>33</v>
      </c>
      <c r="B38" s="12" t="s">
        <v>44</v>
      </c>
      <c r="C38" s="15">
        <f>ROUNDUP('1-й лист'!G49/2,0)</f>
        <v>0</v>
      </c>
      <c r="D38" s="16"/>
      <c r="E38" s="15">
        <f>ROUNDUP('1-й лист'!H49/2,0)</f>
        <v>14</v>
      </c>
      <c r="F38" s="16" t="s">
        <v>121</v>
      </c>
      <c r="G38" s="15">
        <f>ROUNDUP('1-й лист'!I49/2,0)</f>
        <v>2</v>
      </c>
      <c r="H38" s="16" t="s">
        <v>116</v>
      </c>
      <c r="I38" s="15">
        <f>ROUNDUP('1-й лист'!J49/2,0)</f>
        <v>0</v>
      </c>
      <c r="J38" s="16"/>
    </row>
    <row r="39" spans="1:10" ht="30.6">
      <c r="A39" s="11">
        <v>34</v>
      </c>
      <c r="B39" s="12" t="s">
        <v>45</v>
      </c>
      <c r="C39" s="15">
        <f>ROUNDUP('1-й лист'!G50/2,0)</f>
        <v>0</v>
      </c>
      <c r="D39" s="16"/>
      <c r="E39" s="15">
        <f>ROUNDUP('1-й лист'!H50/2,0)</f>
        <v>50</v>
      </c>
      <c r="F39" s="16" t="s">
        <v>121</v>
      </c>
      <c r="G39" s="15">
        <f>ROUNDUP('1-й лист'!I50/2,0)</f>
        <v>8</v>
      </c>
      <c r="H39" s="16" t="s">
        <v>116</v>
      </c>
      <c r="I39" s="15">
        <f>ROUNDUP('1-й лист'!J50/2,0)</f>
        <v>0</v>
      </c>
      <c r="J39" s="16"/>
    </row>
    <row r="40" spans="1:10" ht="26.4">
      <c r="A40" s="11">
        <v>35</v>
      </c>
      <c r="B40" s="12" t="s">
        <v>46</v>
      </c>
      <c r="C40" s="15">
        <f>ROUNDUP('1-й лист'!G51/2,0)</f>
        <v>0</v>
      </c>
      <c r="D40" s="16"/>
      <c r="E40" s="15">
        <f>ROUNDUP('1-й лист'!H51/2,0)</f>
        <v>34</v>
      </c>
      <c r="F40" s="16" t="s">
        <v>121</v>
      </c>
      <c r="G40" s="15">
        <f>ROUNDUP('1-й лист'!I51/2,0)</f>
        <v>0</v>
      </c>
      <c r="H40" s="16"/>
      <c r="I40" s="15">
        <f>ROUNDUP('1-й лист'!J51/2,0)</f>
        <v>0</v>
      </c>
      <c r="J40" s="16"/>
    </row>
    <row r="41" spans="1:10" ht="26.4">
      <c r="A41" s="11">
        <v>36</v>
      </c>
      <c r="B41" s="12" t="s">
        <v>47</v>
      </c>
      <c r="C41" s="15">
        <f>ROUNDUP('1-й лист'!G52/2,0)</f>
        <v>0</v>
      </c>
      <c r="D41" s="16"/>
      <c r="E41" s="15">
        <f>ROUNDUP('1-й лист'!H52/2,0)</f>
        <v>26</v>
      </c>
      <c r="F41" s="16" t="s">
        <v>121</v>
      </c>
      <c r="G41" s="15">
        <f>ROUNDUP('1-й лист'!I52/2,0)</f>
        <v>0</v>
      </c>
      <c r="H41" s="16"/>
      <c r="I41" s="15">
        <f>ROUNDUP('1-й лист'!J52/2,0)</f>
        <v>0</v>
      </c>
      <c r="J41" s="16"/>
    </row>
    <row r="42" spans="1:10" ht="26.4">
      <c r="A42" s="11">
        <v>37</v>
      </c>
      <c r="B42" s="12" t="s">
        <v>48</v>
      </c>
      <c r="C42" s="15">
        <f>ROUNDUP('1-й лист'!G53/2,0)</f>
        <v>0</v>
      </c>
      <c r="D42" s="16"/>
      <c r="E42" s="15">
        <f>ROUNDUP('1-й лист'!H53/2,0)</f>
        <v>30</v>
      </c>
      <c r="F42" s="16" t="s">
        <v>121</v>
      </c>
      <c r="G42" s="15">
        <f>ROUNDUP('1-й лист'!I53/2,0)</f>
        <v>2</v>
      </c>
      <c r="H42" s="16" t="s">
        <v>121</v>
      </c>
      <c r="I42" s="15">
        <f>ROUNDUP('1-й лист'!J53/2,0)</f>
        <v>126</v>
      </c>
      <c r="J42" s="16" t="s">
        <v>121</v>
      </c>
    </row>
    <row r="43" spans="1:10" ht="26.4">
      <c r="A43" s="11">
        <v>38</v>
      </c>
      <c r="B43" s="12" t="s">
        <v>49</v>
      </c>
      <c r="C43" s="15">
        <f>ROUNDUP('1-й лист'!G54/2,0)</f>
        <v>0</v>
      </c>
      <c r="D43" s="16"/>
      <c r="E43" s="15">
        <f>ROUNDUP('1-й лист'!H54/2,0)</f>
        <v>20</v>
      </c>
      <c r="F43" s="16" t="s">
        <v>121</v>
      </c>
      <c r="G43" s="15">
        <f>ROUNDUP('1-й лист'!I54/2,0)</f>
        <v>2</v>
      </c>
      <c r="H43" s="16" t="s">
        <v>121</v>
      </c>
      <c r="I43" s="15">
        <f>ROUNDUP('1-й лист'!J54/2,0)</f>
        <v>22</v>
      </c>
      <c r="J43" s="16" t="s">
        <v>121</v>
      </c>
    </row>
    <row r="44" spans="1:10" ht="26.4">
      <c r="A44" s="11">
        <v>39</v>
      </c>
      <c r="B44" s="12" t="s">
        <v>50</v>
      </c>
      <c r="C44" s="15">
        <f>ROUNDUP('1-й лист'!G55/2,0)</f>
        <v>0</v>
      </c>
      <c r="D44" s="16"/>
      <c r="E44" s="15">
        <f>ROUNDUP('1-й лист'!H55/2,0)</f>
        <v>0</v>
      </c>
      <c r="F44" s="16"/>
      <c r="G44" s="15">
        <f>ROUNDUP('1-й лист'!I55/2,0)</f>
        <v>2</v>
      </c>
      <c r="H44" s="16" t="s">
        <v>116</v>
      </c>
      <c r="I44" s="15">
        <f>ROUNDUP('1-й лист'!J55/2,0)</f>
        <v>8</v>
      </c>
      <c r="J44" s="16" t="s">
        <v>121</v>
      </c>
    </row>
    <row r="45" spans="1:10" ht="26.4">
      <c r="A45" s="11">
        <v>40</v>
      </c>
      <c r="B45" s="12" t="s">
        <v>51</v>
      </c>
      <c r="C45" s="15">
        <f>ROUNDUP('1-й лист'!G56/2,0)</f>
        <v>0</v>
      </c>
      <c r="D45" s="16"/>
      <c r="E45" s="15">
        <f>ROUNDUP('1-й лист'!H56/2,0)</f>
        <v>46</v>
      </c>
      <c r="F45" s="16" t="s">
        <v>121</v>
      </c>
      <c r="G45" s="15">
        <f>ROUNDUP('1-й лист'!I56/2,0)</f>
        <v>0</v>
      </c>
      <c r="H45" s="16"/>
      <c r="I45" s="15">
        <f>ROUNDUP('1-й лист'!J56/2,0)</f>
        <v>0</v>
      </c>
      <c r="J45" s="16"/>
    </row>
    <row r="46" spans="1:10" ht="26.4">
      <c r="A46" s="11">
        <v>41</v>
      </c>
      <c r="B46" s="12" t="s">
        <v>52</v>
      </c>
      <c r="C46" s="15">
        <f>ROUNDUP('1-й лист'!G57/2,0)</f>
        <v>0</v>
      </c>
      <c r="D46" s="16"/>
      <c r="E46" s="15">
        <f>ROUNDUP('1-й лист'!H57/2,0)</f>
        <v>194</v>
      </c>
      <c r="F46" s="16" t="s">
        <v>120</v>
      </c>
      <c r="G46" s="15">
        <f>ROUNDUP('1-й лист'!I57/2,0)</f>
        <v>8</v>
      </c>
      <c r="H46" s="16" t="str">
        <f>$F$46</f>
        <v>15.06.2024-15.07.2024</v>
      </c>
      <c r="I46" s="15">
        <f>ROUNDUP('1-й лист'!J57/2,0)</f>
        <v>14</v>
      </c>
      <c r="J46" s="16" t="str">
        <f>$F$46</f>
        <v>15.06.2024-15.07.2024</v>
      </c>
    </row>
    <row r="47" spans="1:10" ht="26.4">
      <c r="A47" s="11">
        <v>42</v>
      </c>
      <c r="B47" s="12" t="s">
        <v>53</v>
      </c>
      <c r="C47" s="15">
        <f>ROUNDUP('1-й лист'!G58/2,0)</f>
        <v>0</v>
      </c>
      <c r="D47" s="16"/>
      <c r="E47" s="15">
        <f>ROUNDUP('1-й лист'!H58/2,0)</f>
        <v>26</v>
      </c>
      <c r="F47" s="16" t="s">
        <v>117</v>
      </c>
      <c r="G47" s="15">
        <f>ROUNDUP('1-й лист'!I58/2,0)</f>
        <v>2</v>
      </c>
      <c r="H47" s="16" t="s">
        <v>117</v>
      </c>
      <c r="I47" s="15">
        <f>ROUNDUP('1-й лист'!J58/2,0)</f>
        <v>4</v>
      </c>
      <c r="J47" s="16" t="s">
        <v>117</v>
      </c>
    </row>
    <row r="48" spans="1:10" ht="26.4">
      <c r="A48" s="11">
        <v>43</v>
      </c>
      <c r="B48" s="12" t="s">
        <v>54</v>
      </c>
      <c r="C48" s="15">
        <f>ROUNDUP('1-й лист'!G59/2,0)</f>
        <v>0</v>
      </c>
      <c r="D48" s="16"/>
      <c r="E48" s="15">
        <f>ROUNDUP('1-й лист'!H59/2,0)</f>
        <v>34</v>
      </c>
      <c r="F48" s="16" t="s">
        <v>118</v>
      </c>
      <c r="G48" s="15">
        <f>ROUNDUP('1-й лист'!I59/2,0)</f>
        <v>0</v>
      </c>
      <c r="H48" s="16"/>
      <c r="I48" s="15">
        <f>ROUNDUP('1-й лист'!J59/2,0)</f>
        <v>90</v>
      </c>
      <c r="J48" s="16" t="s">
        <v>118</v>
      </c>
    </row>
    <row r="49" spans="1:10" ht="26.4">
      <c r="A49" s="11">
        <v>44</v>
      </c>
      <c r="B49" s="12" t="s">
        <v>55</v>
      </c>
      <c r="C49" s="15">
        <f>ROUNDUP('1-й лист'!G60/2,0)</f>
        <v>0</v>
      </c>
      <c r="D49" s="16"/>
      <c r="E49" s="15">
        <f>ROUNDUP('1-й лист'!H60/2,0)</f>
        <v>2</v>
      </c>
      <c r="F49" s="16" t="s">
        <v>117</v>
      </c>
      <c r="G49" s="15">
        <f>ROUNDUP('1-й лист'!I60/2,0)</f>
        <v>0</v>
      </c>
      <c r="H49" s="16"/>
      <c r="I49" s="15">
        <f>ROUNDUP('1-й лист'!J60/2,0)</f>
        <v>0</v>
      </c>
      <c r="J49" s="16"/>
    </row>
    <row r="50" spans="1:10" ht="26.4">
      <c r="A50" s="11">
        <v>45</v>
      </c>
      <c r="B50" s="12" t="s">
        <v>56</v>
      </c>
      <c r="C50" s="15">
        <f>ROUNDUP('1-й лист'!G61/2,0)</f>
        <v>0</v>
      </c>
      <c r="D50" s="16"/>
      <c r="E50" s="15">
        <f>ROUNDUP('1-й лист'!H61/2,0)</f>
        <v>2</v>
      </c>
      <c r="F50" s="16" t="s">
        <v>117</v>
      </c>
      <c r="G50" s="15">
        <f>ROUNDUP('1-й лист'!I61/2,0)</f>
        <v>2</v>
      </c>
      <c r="H50" s="16" t="s">
        <v>117</v>
      </c>
      <c r="I50" s="15">
        <f>ROUNDUP('1-й лист'!J61/2,0)</f>
        <v>2</v>
      </c>
      <c r="J50" s="16" t="s">
        <v>117</v>
      </c>
    </row>
    <row r="51" spans="1:10" ht="26.4">
      <c r="A51" s="11">
        <v>46</v>
      </c>
      <c r="B51" s="12" t="s">
        <v>57</v>
      </c>
      <c r="C51" s="15">
        <f>ROUNDUP('1-й лист'!G62/2,0)</f>
        <v>0</v>
      </c>
      <c r="D51" s="16"/>
      <c r="E51" s="15">
        <f>ROUNDUP('1-й лист'!H62/2,0)</f>
        <v>32</v>
      </c>
      <c r="F51" s="16" t="s">
        <v>117</v>
      </c>
      <c r="G51" s="15">
        <f>ROUNDUP('1-й лист'!I62/2,0)</f>
        <v>6</v>
      </c>
      <c r="H51" s="16" t="s">
        <v>117</v>
      </c>
      <c r="I51" s="15">
        <f>ROUNDUP('1-й лист'!J62/2,0)</f>
        <v>44</v>
      </c>
      <c r="J51" s="16" t="s">
        <v>117</v>
      </c>
    </row>
    <row r="52" spans="1:10" ht="30.6">
      <c r="A52" s="11">
        <v>47</v>
      </c>
      <c r="B52" s="12" t="s">
        <v>58</v>
      </c>
      <c r="C52" s="15">
        <f>ROUNDUP('1-й лист'!G63/2,0)</f>
        <v>0</v>
      </c>
      <c r="D52" s="16"/>
      <c r="E52" s="15">
        <f>ROUNDUP('1-й лист'!H63/2,0)</f>
        <v>10</v>
      </c>
      <c r="F52" s="16" t="s">
        <v>117</v>
      </c>
      <c r="G52" s="15">
        <f>ROUNDUP('1-й лист'!I63/2,0)</f>
        <v>0</v>
      </c>
      <c r="H52" s="16"/>
      <c r="I52" s="15">
        <f>ROUNDUP('1-й лист'!J63/2,0)</f>
        <v>12</v>
      </c>
      <c r="J52" s="16" t="s">
        <v>117</v>
      </c>
    </row>
    <row r="53" spans="1:10" ht="26.4">
      <c r="A53" s="11">
        <v>48</v>
      </c>
      <c r="B53" s="12" t="s">
        <v>59</v>
      </c>
      <c r="C53" s="15">
        <f>ROUNDUP('1-й лист'!G64/2,0)</f>
        <v>0</v>
      </c>
      <c r="D53" s="16"/>
      <c r="E53" s="15">
        <f>ROUNDUP('1-й лист'!H64/2,0)</f>
        <v>2</v>
      </c>
      <c r="F53" s="16" t="s">
        <v>117</v>
      </c>
      <c r="G53" s="15">
        <f>ROUNDUP('1-й лист'!I64/2,0)</f>
        <v>2</v>
      </c>
      <c r="H53" s="16" t="s">
        <v>117</v>
      </c>
      <c r="I53" s="15">
        <f>ROUNDUP('1-й лист'!J64/2,0)</f>
        <v>0</v>
      </c>
      <c r="J53" s="16"/>
    </row>
    <row r="54" spans="1:10" ht="26.4">
      <c r="A54" s="11">
        <v>49</v>
      </c>
      <c r="B54" s="12" t="s">
        <v>60</v>
      </c>
      <c r="C54" s="15">
        <f>ROUNDUP('1-й лист'!G65/2,0)</f>
        <v>290</v>
      </c>
      <c r="D54" s="16" t="s">
        <v>118</v>
      </c>
      <c r="E54" s="15">
        <f>ROUNDUP('1-й лист'!H65/2,0)</f>
        <v>0</v>
      </c>
      <c r="F54" s="16"/>
      <c r="G54" s="15">
        <f>ROUNDUP('1-й лист'!I65/2,0)</f>
        <v>0</v>
      </c>
      <c r="H54" s="16"/>
      <c r="I54" s="15">
        <f>ROUNDUP('1-й лист'!J65/2,0)</f>
        <v>0</v>
      </c>
      <c r="J54" s="16"/>
    </row>
    <row r="55" spans="1:10" ht="26.4">
      <c r="A55" s="11">
        <v>50</v>
      </c>
      <c r="B55" s="12" t="s">
        <v>61</v>
      </c>
      <c r="C55" s="15">
        <f>ROUNDUP('1-й лист'!G66/2,0)</f>
        <v>0</v>
      </c>
      <c r="D55" s="16"/>
      <c r="E55" s="15">
        <f>ROUNDUP('1-й лист'!H66/2,0)</f>
        <v>10</v>
      </c>
      <c r="F55" s="16" t="s">
        <v>117</v>
      </c>
      <c r="G55" s="15">
        <f>ROUNDUP('1-й лист'!I66/2,0)</f>
        <v>2</v>
      </c>
      <c r="H55" s="16" t="s">
        <v>117</v>
      </c>
      <c r="I55" s="15">
        <f>ROUNDUP('1-й лист'!J66/2,0)</f>
        <v>8</v>
      </c>
      <c r="J55" s="16" t="s">
        <v>117</v>
      </c>
    </row>
    <row r="56" spans="1:10" ht="26.4">
      <c r="A56" s="11">
        <v>51</v>
      </c>
      <c r="B56" s="12" t="s">
        <v>62</v>
      </c>
      <c r="C56" s="15">
        <f>ROUNDUP('1-й лист'!G67/2,0)</f>
        <v>0</v>
      </c>
      <c r="D56" s="16"/>
      <c r="E56" s="15">
        <f>ROUNDUP('1-й лист'!H67/2,0)</f>
        <v>2</v>
      </c>
      <c r="F56" s="16" t="s">
        <v>117</v>
      </c>
      <c r="G56" s="15">
        <f>ROUNDUP('1-й лист'!I67/2,0)</f>
        <v>0</v>
      </c>
      <c r="H56" s="16"/>
      <c r="I56" s="15">
        <f>ROUNDUP('1-й лист'!J67/2,0)</f>
        <v>0</v>
      </c>
      <c r="J56" s="16"/>
    </row>
    <row r="57" spans="1:10" ht="26.4">
      <c r="A57" s="11">
        <v>52</v>
      </c>
      <c r="B57" s="12" t="s">
        <v>63</v>
      </c>
      <c r="C57" s="15">
        <f>ROUNDUP('1-й лист'!G68/2,0)</f>
        <v>0</v>
      </c>
      <c r="D57" s="16"/>
      <c r="E57" s="15">
        <f>ROUNDUP('1-й лист'!H68/2,0)</f>
        <v>0</v>
      </c>
      <c r="F57" s="16"/>
      <c r="G57" s="15">
        <f>ROUNDUP('1-й лист'!I68/2,0)</f>
        <v>2</v>
      </c>
      <c r="H57" s="16" t="s">
        <v>117</v>
      </c>
      <c r="I57" s="15">
        <f>ROUNDUP('1-й лист'!J68/2,0)</f>
        <v>0</v>
      </c>
      <c r="J57" s="16"/>
    </row>
    <row r="58" spans="1:10" ht="26.4">
      <c r="A58" s="11">
        <v>53</v>
      </c>
      <c r="B58" s="12" t="s">
        <v>64</v>
      </c>
      <c r="C58" s="15">
        <f>ROUNDUP('1-й лист'!G69/2,0)</f>
        <v>0</v>
      </c>
      <c r="D58" s="16"/>
      <c r="E58" s="15">
        <f>ROUNDUP('1-й лист'!H69/2,0)</f>
        <v>2</v>
      </c>
      <c r="F58" s="16" t="s">
        <v>116</v>
      </c>
      <c r="G58" s="15">
        <f>ROUNDUP('1-й лист'!I69/2,0)</f>
        <v>0</v>
      </c>
      <c r="H58" s="16"/>
      <c r="I58" s="15">
        <f>ROUNDUP('1-й лист'!J69/2,0)</f>
        <v>0</v>
      </c>
      <c r="J58" s="16"/>
    </row>
    <row r="59" spans="1:10" ht="26.4">
      <c r="A59" s="11">
        <v>54</v>
      </c>
      <c r="B59" s="12" t="s">
        <v>65</v>
      </c>
      <c r="C59" s="15">
        <f>ROUNDUP('1-й лист'!G70/2,0)</f>
        <v>0</v>
      </c>
      <c r="D59" s="16"/>
      <c r="E59" s="15">
        <f>ROUNDUP('1-й лист'!H70/2,0)</f>
        <v>2</v>
      </c>
      <c r="F59" s="16" t="s">
        <v>116</v>
      </c>
      <c r="G59" s="15">
        <f>ROUNDUP('1-й лист'!I70/2,0)</f>
        <v>0</v>
      </c>
      <c r="H59" s="16"/>
      <c r="I59" s="15">
        <f>ROUNDUP('1-й лист'!J70/2,0)</f>
        <v>0</v>
      </c>
      <c r="J59" s="16"/>
    </row>
    <row r="60" spans="1:10" ht="26.4">
      <c r="A60" s="11">
        <v>55</v>
      </c>
      <c r="B60" s="12" t="s">
        <v>66</v>
      </c>
      <c r="C60" s="15">
        <f>ROUNDUP('1-й лист'!G71/2,0)</f>
        <v>0</v>
      </c>
      <c r="D60" s="16"/>
      <c r="E60" s="15">
        <f>ROUNDUP('1-й лист'!H71/2,0)</f>
        <v>0</v>
      </c>
      <c r="F60" s="16"/>
      <c r="G60" s="15">
        <f>ROUNDUP('1-й лист'!I71/2,0)</f>
        <v>14</v>
      </c>
      <c r="H60" s="16" t="s">
        <v>121</v>
      </c>
      <c r="I60" s="15">
        <f>ROUNDUP('1-й лист'!J71/2,0)</f>
        <v>0</v>
      </c>
      <c r="J60" s="16"/>
    </row>
    <row r="61" spans="1:10" ht="26.4">
      <c r="A61" s="11">
        <v>56</v>
      </c>
      <c r="B61" s="12" t="s">
        <v>67</v>
      </c>
      <c r="C61" s="15">
        <f>ROUNDUP('1-й лист'!G72/2,0)</f>
        <v>0</v>
      </c>
      <c r="D61" s="16"/>
      <c r="E61" s="15">
        <f>ROUNDUP('1-й лист'!H72/2,0)</f>
        <v>0</v>
      </c>
      <c r="F61" s="16"/>
      <c r="G61" s="15">
        <f>ROUNDUP('1-й лист'!I72/2,0)</f>
        <v>10</v>
      </c>
      <c r="H61" s="16" t="s">
        <v>121</v>
      </c>
      <c r="I61" s="15">
        <f>ROUNDUP('1-й лист'!J72/2,0)</f>
        <v>0</v>
      </c>
      <c r="J61" s="16"/>
    </row>
    <row r="62" spans="1:10" ht="26.4">
      <c r="A62" s="11">
        <v>57</v>
      </c>
      <c r="B62" s="12" t="s">
        <v>68</v>
      </c>
      <c r="C62" s="15">
        <f>ROUNDUP('1-й лист'!G73/2,0)</f>
        <v>0</v>
      </c>
      <c r="D62" s="16"/>
      <c r="E62" s="15">
        <f>ROUNDUP('1-й лист'!H73/2,0)</f>
        <v>2</v>
      </c>
      <c r="F62" s="16" t="s">
        <v>116</v>
      </c>
      <c r="G62" s="15">
        <f>ROUNDUP('1-й лист'!I73/2,0)</f>
        <v>2</v>
      </c>
      <c r="H62" s="16" t="s">
        <v>116</v>
      </c>
      <c r="I62" s="15">
        <f>ROUNDUP('1-й лист'!J73/2,0)</f>
        <v>0</v>
      </c>
      <c r="J62" s="16"/>
    </row>
    <row r="63" spans="1:10" ht="26.4">
      <c r="A63" s="11">
        <v>58</v>
      </c>
      <c r="B63" s="12" t="s">
        <v>69</v>
      </c>
      <c r="C63" s="15">
        <f>ROUNDUP('1-й лист'!G74/2,0)</f>
        <v>0</v>
      </c>
      <c r="D63" s="16"/>
      <c r="E63" s="15">
        <f>ROUNDUP('1-й лист'!H74/2,0)</f>
        <v>4</v>
      </c>
      <c r="F63" s="16" t="s">
        <v>121</v>
      </c>
      <c r="G63" s="15">
        <f>ROUNDUP('1-й лист'!I74/2,0)</f>
        <v>2</v>
      </c>
      <c r="H63" s="16" t="s">
        <v>121</v>
      </c>
      <c r="I63" s="15">
        <f>ROUNDUP('1-й лист'!J74/2,0)</f>
        <v>0</v>
      </c>
      <c r="J63" s="16"/>
    </row>
    <row r="64" spans="1:10" ht="26.4">
      <c r="A64" s="11">
        <v>59</v>
      </c>
      <c r="B64" s="12" t="s">
        <v>70</v>
      </c>
      <c r="C64" s="15">
        <f>ROUNDUP('1-й лист'!G75/2,0)</f>
        <v>0</v>
      </c>
      <c r="D64" s="16"/>
      <c r="E64" s="15">
        <f>ROUNDUP('1-й лист'!H75/2,0)</f>
        <v>2</v>
      </c>
      <c r="F64" s="16" t="s">
        <v>120</v>
      </c>
      <c r="G64" s="15">
        <f>ROUNDUP('1-й лист'!I75/2,0)</f>
        <v>0</v>
      </c>
      <c r="H64" s="16"/>
      <c r="I64" s="15">
        <f>ROUNDUP('1-й лист'!J75/2,0)</f>
        <v>0</v>
      </c>
      <c r="J64" s="16"/>
    </row>
    <row r="65" spans="1:10" ht="40.799999999999997">
      <c r="A65" s="11">
        <v>60</v>
      </c>
      <c r="B65" s="12" t="s">
        <v>71</v>
      </c>
      <c r="C65" s="15">
        <f>ROUNDUP('1-й лист'!G76/2,0)</f>
        <v>0</v>
      </c>
      <c r="D65" s="17"/>
      <c r="E65" s="15">
        <f>ROUNDUP('1-й лист'!H76/2,0)</f>
        <v>4</v>
      </c>
      <c r="F65" s="17" t="s">
        <v>116</v>
      </c>
      <c r="G65" s="15">
        <f>ROUNDUP('1-й лист'!I76/2,0)</f>
        <v>0</v>
      </c>
      <c r="H65" s="17"/>
      <c r="I65" s="15">
        <f>ROUNDUP('1-й лист'!J76/2,0)</f>
        <v>0</v>
      </c>
      <c r="J65" s="17"/>
    </row>
    <row r="66" spans="1:10" ht="30.6">
      <c r="A66" s="11">
        <v>61</v>
      </c>
      <c r="B66" s="12" t="s">
        <v>72</v>
      </c>
      <c r="C66" s="15">
        <f>ROUNDUP('1-й лист'!G77/2,0)</f>
        <v>0</v>
      </c>
      <c r="D66" s="17"/>
      <c r="E66" s="15">
        <f>ROUNDUP('1-й лист'!H77/2,0)</f>
        <v>2</v>
      </c>
      <c r="F66" s="17" t="s">
        <v>116</v>
      </c>
      <c r="G66" s="15">
        <f>ROUNDUP('1-й лист'!I77/2,0)</f>
        <v>0</v>
      </c>
      <c r="H66" s="17"/>
      <c r="I66" s="15">
        <f>ROUNDUP('1-й лист'!J77/2,0)</f>
        <v>0</v>
      </c>
      <c r="J66" s="17"/>
    </row>
    <row r="67" spans="1:10" ht="23.4" customHeight="1">
      <c r="A67" s="11">
        <v>62</v>
      </c>
      <c r="B67" s="12" t="s">
        <v>73</v>
      </c>
      <c r="C67" s="15">
        <f>ROUNDUP('1-й лист'!G78/2,0)</f>
        <v>0</v>
      </c>
      <c r="D67" s="17"/>
      <c r="E67" s="15">
        <f>ROUNDUP('1-й лист'!H78/2,0)</f>
        <v>2</v>
      </c>
      <c r="F67" s="35" t="s">
        <v>120</v>
      </c>
      <c r="G67" s="36">
        <f>ROUNDUP('1-й лист'!I78/2,0)</f>
        <v>0</v>
      </c>
      <c r="H67" s="35"/>
      <c r="I67" s="36">
        <f>ROUNDUP('1-й лист'!J78/2,0)</f>
        <v>0</v>
      </c>
      <c r="J67" s="35"/>
    </row>
    <row r="68" spans="1:10" ht="26.4">
      <c r="A68" s="11">
        <v>63</v>
      </c>
      <c r="B68" s="12" t="s">
        <v>74</v>
      </c>
      <c r="C68" s="15">
        <f>ROUNDUP('1-й лист'!G79/2,0)</f>
        <v>0</v>
      </c>
      <c r="D68" s="17"/>
      <c r="E68" s="15">
        <f>ROUNDUP('1-й лист'!H79/2,0)</f>
        <v>0</v>
      </c>
      <c r="F68" s="35"/>
      <c r="G68" s="36">
        <f>ROUNDUP('1-й лист'!I79/2,0)</f>
        <v>4</v>
      </c>
      <c r="H68" s="37" t="s">
        <v>118</v>
      </c>
      <c r="I68" s="36">
        <f>ROUNDUP('1-й лист'!J79/2,0)</f>
        <v>0</v>
      </c>
      <c r="J68" s="35"/>
    </row>
    <row r="69" spans="1:10" ht="26.4">
      <c r="A69" s="11">
        <v>64</v>
      </c>
      <c r="B69" s="12" t="s">
        <v>103</v>
      </c>
      <c r="C69" s="15">
        <f>ROUNDUP('1-й лист'!G80/2,0)</f>
        <v>0</v>
      </c>
      <c r="D69" s="17"/>
      <c r="E69" s="15">
        <f>ROUNDUP('1-й лист'!H80/2,0)</f>
        <v>0</v>
      </c>
      <c r="F69" s="35"/>
      <c r="G69" s="36">
        <f>ROUNDUP('1-й лист'!I80/2,0)</f>
        <v>4</v>
      </c>
      <c r="H69" s="37" t="s">
        <v>118</v>
      </c>
      <c r="I69" s="36">
        <f>ROUNDUP('1-й лист'!J80/2,0)</f>
        <v>0</v>
      </c>
      <c r="J69" s="35"/>
    </row>
    <row r="70" spans="1:10" ht="33.75" customHeight="1">
      <c r="A70" s="11">
        <v>65</v>
      </c>
      <c r="B70" s="12" t="s">
        <v>75</v>
      </c>
      <c r="C70" s="15">
        <f>ROUNDUP('1-й лист'!G81/2,0)</f>
        <v>0</v>
      </c>
      <c r="D70" s="17"/>
      <c r="E70" s="15">
        <f>ROUNDUP('1-й лист'!H81/2,0)</f>
        <v>0</v>
      </c>
      <c r="F70" s="35"/>
      <c r="G70" s="36">
        <f>ROUNDUP('1-й лист'!I81/2,0)</f>
        <v>2</v>
      </c>
      <c r="H70" s="35" t="str">
        <f>$F$67</f>
        <v>15.06.2024-15.07.2024</v>
      </c>
      <c r="I70" s="36">
        <f>ROUNDUP('1-й лист'!J81/2,0)</f>
        <v>0</v>
      </c>
      <c r="J70" s="35"/>
    </row>
    <row r="71" spans="1:10" ht="26.4">
      <c r="A71" s="11">
        <v>66</v>
      </c>
      <c r="B71" s="12" t="s">
        <v>76</v>
      </c>
      <c r="C71" s="15">
        <f>ROUNDUP('1-й лист'!G82/2,0)</f>
        <v>0</v>
      </c>
      <c r="D71" s="17"/>
      <c r="E71" s="15">
        <f>ROUNDUP('1-й лист'!H82/2,0)</f>
        <v>2</v>
      </c>
      <c r="F71" s="37" t="s">
        <v>121</v>
      </c>
      <c r="G71" s="36">
        <f>ROUNDUP('1-й лист'!I82/2,0)</f>
        <v>0</v>
      </c>
      <c r="H71" s="35"/>
      <c r="I71" s="36">
        <f>ROUNDUP('1-й лист'!J82/2,0)</f>
        <v>0</v>
      </c>
      <c r="J71" s="35"/>
    </row>
    <row r="72" spans="1:10" ht="26.4">
      <c r="A72" s="11">
        <v>67</v>
      </c>
      <c r="B72" s="12" t="s">
        <v>102</v>
      </c>
      <c r="C72" s="15">
        <f>ROUNDUP('1-й лист'!G83/2,0)</f>
        <v>0</v>
      </c>
      <c r="D72" s="17"/>
      <c r="E72" s="15">
        <f>ROUNDUP('1-й лист'!H83/2,0)</f>
        <v>0</v>
      </c>
      <c r="F72" s="35"/>
      <c r="G72" s="36">
        <f>ROUNDUP('1-й лист'!I83/2,0)</f>
        <v>2</v>
      </c>
      <c r="H72" s="35" t="str">
        <f>$F$67</f>
        <v>15.06.2024-15.07.2024</v>
      </c>
      <c r="I72" s="36">
        <f>ROUNDUP('1-й лист'!J83/2,0)</f>
        <v>0</v>
      </c>
      <c r="J72" s="35"/>
    </row>
    <row r="73" spans="1:10" ht="26.4">
      <c r="A73" s="11">
        <v>68</v>
      </c>
      <c r="B73" s="12" t="s">
        <v>77</v>
      </c>
      <c r="C73" s="15">
        <f>ROUNDUP('1-й лист'!G84/2,0)</f>
        <v>0</v>
      </c>
      <c r="D73" s="17"/>
      <c r="E73" s="15">
        <f>ROUNDUP('1-й лист'!H84/2,0)</f>
        <v>2</v>
      </c>
      <c r="F73" s="35" t="s">
        <v>116</v>
      </c>
      <c r="G73" s="36">
        <f>ROUNDUP('1-й лист'!I84/2,0)</f>
        <v>0</v>
      </c>
      <c r="H73" s="35"/>
      <c r="I73" s="36">
        <f>ROUNDUP('1-й лист'!J84/2,0)</f>
        <v>0</v>
      </c>
      <c r="J73" s="35"/>
    </row>
    <row r="74" spans="1:10" ht="26.4">
      <c r="A74" s="11">
        <v>69</v>
      </c>
      <c r="B74" s="12" t="s">
        <v>104</v>
      </c>
      <c r="C74" s="15">
        <f>ROUNDUP('1-й лист'!G85/2,0)</f>
        <v>0</v>
      </c>
      <c r="D74" s="17"/>
      <c r="E74" s="15">
        <f>ROUNDUP('1-й лист'!H85/2,0)</f>
        <v>0</v>
      </c>
      <c r="F74" s="35"/>
      <c r="G74" s="36">
        <f>ROUNDUP('1-й лист'!I85/2,0)</f>
        <v>2</v>
      </c>
      <c r="H74" s="35" t="s">
        <v>116</v>
      </c>
      <c r="I74" s="36">
        <f>ROUNDUP('1-й лист'!J85/2,0)</f>
        <v>0</v>
      </c>
      <c r="J74" s="35"/>
    </row>
    <row r="75" spans="1:10" ht="26.4">
      <c r="A75" s="11">
        <v>70</v>
      </c>
      <c r="B75" s="12" t="s">
        <v>78</v>
      </c>
      <c r="C75" s="15">
        <f>ROUNDUP('1-й лист'!G86/2,0)</f>
        <v>0</v>
      </c>
      <c r="D75" s="17"/>
      <c r="E75" s="15">
        <f>ROUNDUP('1-й лист'!H86/2,0)</f>
        <v>2</v>
      </c>
      <c r="F75" s="35" t="s">
        <v>116</v>
      </c>
      <c r="G75" s="36">
        <f>ROUNDUP('1-й лист'!I86/2,0)</f>
        <v>0</v>
      </c>
      <c r="H75" s="35"/>
      <c r="I75" s="36">
        <f>ROUNDUP('1-й лист'!J86/2,0)</f>
        <v>0</v>
      </c>
      <c r="J75" s="38"/>
    </row>
    <row r="76" spans="1:10" ht="26.4">
      <c r="A76" s="11">
        <v>71</v>
      </c>
      <c r="B76" s="12" t="s">
        <v>79</v>
      </c>
      <c r="C76" s="15">
        <f>ROUNDUP('1-й лист'!G87/2,0)</f>
        <v>0</v>
      </c>
      <c r="D76" s="17"/>
      <c r="E76" s="15">
        <f>ROUNDUP('1-й лист'!H87/2,0)</f>
        <v>2</v>
      </c>
      <c r="F76" s="35" t="str">
        <f>$F$67</f>
        <v>15.06.2024-15.07.2024</v>
      </c>
      <c r="G76" s="36">
        <f>ROUNDUP('1-й лист'!I87/2,0)</f>
        <v>0</v>
      </c>
      <c r="H76" s="35"/>
      <c r="I76" s="36">
        <f>ROUNDUP('1-й лист'!J87/2,0)</f>
        <v>0</v>
      </c>
      <c r="J76" s="35"/>
    </row>
    <row r="77" spans="1:10" ht="26.4">
      <c r="A77" s="11">
        <v>72</v>
      </c>
      <c r="B77" s="12" t="s">
        <v>80</v>
      </c>
      <c r="C77" s="15">
        <f>ROUNDUP('1-й лист'!G88/2,0)</f>
        <v>0</v>
      </c>
      <c r="D77" s="17"/>
      <c r="E77" s="15">
        <f>ROUNDUP('1-й лист'!H88/2,0)</f>
        <v>2</v>
      </c>
      <c r="F77" s="35" t="s">
        <v>116</v>
      </c>
      <c r="G77" s="36">
        <f>ROUNDUP('1-й лист'!I88/2,0)</f>
        <v>2</v>
      </c>
      <c r="H77" s="35" t="s">
        <v>116</v>
      </c>
      <c r="I77" s="36">
        <f>ROUNDUP('1-й лист'!J88/2,0)</f>
        <v>0</v>
      </c>
      <c r="J77" s="35"/>
    </row>
    <row r="78" spans="1:10" ht="30.6">
      <c r="A78" s="11">
        <v>73</v>
      </c>
      <c r="B78" s="12" t="s">
        <v>81</v>
      </c>
      <c r="C78" s="15">
        <f>ROUNDUP('1-й лист'!G89/2,0)</f>
        <v>0</v>
      </c>
      <c r="D78" s="17"/>
      <c r="E78" s="15">
        <f>ROUNDUP('1-й лист'!H89/2,0)</f>
        <v>2</v>
      </c>
      <c r="F78" s="35" t="str">
        <f>$F$67</f>
        <v>15.06.2024-15.07.2024</v>
      </c>
      <c r="G78" s="36">
        <f>ROUNDUP('1-й лист'!I89/2,0)</f>
        <v>0</v>
      </c>
      <c r="H78" s="35"/>
      <c r="I78" s="36">
        <f>ROUNDUP('1-й лист'!J89/2,0)</f>
        <v>0</v>
      </c>
      <c r="J78" s="35"/>
    </row>
    <row r="79" spans="1:10" ht="26.4">
      <c r="A79" s="11">
        <v>74</v>
      </c>
      <c r="B79" s="25" t="s">
        <v>90</v>
      </c>
      <c r="C79" s="15">
        <f>ROUNDUP('1-й лист'!G90/2,0)</f>
        <v>0</v>
      </c>
      <c r="D79" s="17"/>
      <c r="E79" s="15">
        <f>ROUNDUP('1-й лист'!H90/2,0)</f>
        <v>0</v>
      </c>
      <c r="F79" s="39"/>
      <c r="G79" s="36">
        <f>ROUNDUP('1-й лист'!I90/2,0)</f>
        <v>0</v>
      </c>
      <c r="H79" s="35"/>
      <c r="I79" s="36">
        <f>ROUNDUP('1-й лист'!J90/2,0)</f>
        <v>4</v>
      </c>
      <c r="J79" s="35" t="s">
        <v>116</v>
      </c>
    </row>
    <row r="80" spans="1:10" ht="26.4">
      <c r="A80" s="11">
        <v>75</v>
      </c>
      <c r="B80" s="25" t="s">
        <v>91</v>
      </c>
      <c r="C80" s="15">
        <f>ROUNDUP('1-й лист'!G91/2,0)</f>
        <v>0</v>
      </c>
      <c r="D80" s="17"/>
      <c r="E80" s="15">
        <f>ROUNDUP('1-й лист'!H91/2,0)</f>
        <v>0</v>
      </c>
      <c r="F80" s="35"/>
      <c r="G80" s="36">
        <f>ROUNDUP('1-й лист'!I91/2,0)</f>
        <v>0</v>
      </c>
      <c r="H80" s="39"/>
      <c r="I80" s="36">
        <f>ROUNDUP('1-й лист'!J91/2,0)</f>
        <v>2</v>
      </c>
      <c r="J80" s="37" t="s">
        <v>121</v>
      </c>
    </row>
    <row r="81" spans="1:10" ht="27" customHeight="1">
      <c r="A81" s="11">
        <v>76</v>
      </c>
      <c r="B81" s="25" t="s">
        <v>105</v>
      </c>
      <c r="C81" s="15">
        <f>ROUNDUP('1-й лист'!G92/2,0)</f>
        <v>0</v>
      </c>
      <c r="D81" s="17"/>
      <c r="E81" s="15">
        <f>ROUNDUP('1-й лист'!H92/2,0)</f>
        <v>2</v>
      </c>
      <c r="F81" s="35" t="str">
        <f>$F$78</f>
        <v>15.06.2024-15.07.2024</v>
      </c>
      <c r="G81" s="36">
        <f>ROUNDUP('1-й лист'!I92/2,0)</f>
        <v>0</v>
      </c>
      <c r="H81" s="35"/>
      <c r="I81" s="36">
        <f>ROUNDUP('1-й лист'!J92/2,0)</f>
        <v>0</v>
      </c>
      <c r="J81" s="35"/>
    </row>
    <row r="82" spans="1:10" ht="26.4">
      <c r="A82" s="11">
        <v>77</v>
      </c>
      <c r="B82" s="25" t="s">
        <v>92</v>
      </c>
      <c r="C82" s="15">
        <f>ROUNDUP('1-й лист'!G93/2,0)</f>
        <v>0</v>
      </c>
      <c r="D82" s="17"/>
      <c r="E82" s="15">
        <f>ROUNDUP('1-й лист'!H93/2,0)</f>
        <v>2</v>
      </c>
      <c r="F82" s="35" t="str">
        <f t="shared" ref="F82:F85" si="0">$F$78</f>
        <v>15.06.2024-15.07.2024</v>
      </c>
      <c r="G82" s="36">
        <f>ROUNDUP('1-й лист'!I93/2,0)</f>
        <v>0</v>
      </c>
      <c r="H82" s="35"/>
      <c r="I82" s="36">
        <f>ROUNDUP('1-й лист'!J93/2,0)</f>
        <v>0</v>
      </c>
      <c r="J82" s="35"/>
    </row>
    <row r="83" spans="1:10" ht="26.4">
      <c r="A83" s="11">
        <v>78</v>
      </c>
      <c r="B83" s="25" t="s">
        <v>88</v>
      </c>
      <c r="C83" s="15">
        <f>ROUNDUP('1-й лист'!G94/2,0)</f>
        <v>0</v>
      </c>
      <c r="D83" s="17"/>
      <c r="E83" s="15">
        <f>ROUNDUP('1-й лист'!H94/2,0)</f>
        <v>2</v>
      </c>
      <c r="F83" s="35" t="str">
        <f t="shared" si="0"/>
        <v>15.06.2024-15.07.2024</v>
      </c>
      <c r="G83" s="36">
        <f>ROUNDUP('1-й лист'!I94/2,0)</f>
        <v>0</v>
      </c>
      <c r="H83" s="35"/>
      <c r="I83" s="36">
        <f>ROUNDUP('1-й лист'!J94/2,0)</f>
        <v>0</v>
      </c>
      <c r="J83" s="35"/>
    </row>
    <row r="84" spans="1:10" ht="26.4">
      <c r="A84" s="11">
        <v>79</v>
      </c>
      <c r="B84" s="25" t="s">
        <v>89</v>
      </c>
      <c r="C84" s="15">
        <f>ROUNDUP('1-й лист'!G95/2,0)</f>
        <v>0</v>
      </c>
      <c r="D84" s="17"/>
      <c r="E84" s="15">
        <f>ROUNDUP('1-й лист'!H95/2,0)</f>
        <v>2</v>
      </c>
      <c r="F84" s="35" t="str">
        <f t="shared" si="0"/>
        <v>15.06.2024-15.07.2024</v>
      </c>
      <c r="G84" s="36">
        <f>ROUNDUP('1-й лист'!I95/2,0)</f>
        <v>0</v>
      </c>
      <c r="H84" s="35"/>
      <c r="I84" s="36">
        <f>ROUNDUP('1-й лист'!J95/2,0)</f>
        <v>0</v>
      </c>
      <c r="J84" s="35"/>
    </row>
    <row r="85" spans="1:10" ht="26.4">
      <c r="A85" s="11">
        <v>80</v>
      </c>
      <c r="B85" s="25" t="str">
        <f>'1-й лист'!B96</f>
        <v>ООО "МЕДКЛУБ"</v>
      </c>
      <c r="C85" s="15">
        <f>ROUNDUP('1-й лист'!G96/2,0)</f>
        <v>0</v>
      </c>
      <c r="D85" s="17"/>
      <c r="E85" s="15">
        <f>ROUNDUP('1-й лист'!H96/2,0)</f>
        <v>2</v>
      </c>
      <c r="F85" s="35" t="str">
        <f t="shared" si="0"/>
        <v>15.06.2024-15.07.2024</v>
      </c>
      <c r="G85" s="36">
        <f>ROUNDUP('1-й лист'!I96/2,0)</f>
        <v>0</v>
      </c>
      <c r="H85" s="35"/>
      <c r="I85" s="36">
        <f>ROUNDUP('1-й лист'!J96/2,0)</f>
        <v>2</v>
      </c>
      <c r="J85" s="35" t="str">
        <f>$F$85</f>
        <v>15.06.2024-15.07.2024</v>
      </c>
    </row>
    <row r="86" spans="1:10" ht="29.25" customHeight="1">
      <c r="A86" s="11">
        <v>81</v>
      </c>
      <c r="B86" s="25" t="str">
        <f>'1-й лист'!B97</f>
        <v>ООО "СКАНДИНАВИЯ АВА-ПЕТЕР"</v>
      </c>
      <c r="C86" s="15">
        <f>ROUNDUP('1-й лист'!G97/2,0)</f>
        <v>0</v>
      </c>
      <c r="D86" s="17"/>
      <c r="E86" s="15">
        <f>ROUNDUP('1-й лист'!H97/2,0)</f>
        <v>0</v>
      </c>
      <c r="F86" s="35"/>
      <c r="G86" s="36">
        <f>ROUNDUP('1-й лист'!I97/2,0)</f>
        <v>2</v>
      </c>
      <c r="H86" s="35" t="str">
        <f>$F$85</f>
        <v>15.06.2024-15.07.2024</v>
      </c>
      <c r="I86" s="36">
        <f>ROUNDUP('1-й лист'!J97/2,0)</f>
        <v>0</v>
      </c>
      <c r="J86" s="35"/>
    </row>
    <row r="87" spans="1:10" ht="30.6">
      <c r="A87" s="11">
        <v>82</v>
      </c>
      <c r="B87" s="25" t="str">
        <f>'1-й лист'!B98</f>
        <v>ОГБУЗ "СМОЛЕНСКИЙ КОЖНО-ВЕНЕРОЛОГИЧЕСКИЙ ДИСПАНСЕР"</v>
      </c>
      <c r="C87" s="15">
        <f>ROUNDUP('1-й лист'!G98/2,0)</f>
        <v>0</v>
      </c>
      <c r="D87" s="17"/>
      <c r="E87" s="15">
        <f>ROUNDUP('1-й лист'!H98/2,0)</f>
        <v>4</v>
      </c>
      <c r="F87" s="35" t="str">
        <f>$F$85</f>
        <v>15.06.2024-15.07.2024</v>
      </c>
      <c r="G87" s="36">
        <f>ROUNDUP('1-й лист'!I98/2,0)</f>
        <v>0</v>
      </c>
      <c r="H87" s="35"/>
      <c r="I87" s="36">
        <f>ROUNDUP('1-й лист'!J98/2,0)</f>
        <v>0</v>
      </c>
      <c r="J87" s="35"/>
    </row>
    <row r="88" spans="1:10" ht="26.4">
      <c r="A88" s="11">
        <v>83</v>
      </c>
      <c r="B88" s="25" t="str">
        <f>'1-й лист'!B99</f>
        <v>ООО "МРТ КЛИНИКА"</v>
      </c>
      <c r="C88" s="15">
        <f>ROUNDUP('1-й лист'!G99/2,0)</f>
        <v>0</v>
      </c>
      <c r="D88" s="17"/>
      <c r="E88" s="15">
        <f>ROUNDUP('1-й лист'!H99/2,0)</f>
        <v>2</v>
      </c>
      <c r="F88" s="35" t="str">
        <f t="shared" ref="F88:F90" si="1">$F$85</f>
        <v>15.06.2024-15.07.2024</v>
      </c>
      <c r="G88" s="36">
        <f>ROUNDUP('1-й лист'!I99/2,0)</f>
        <v>0</v>
      </c>
      <c r="H88" s="35"/>
      <c r="I88" s="36">
        <f>ROUNDUP('1-й лист'!J99/2,0)</f>
        <v>0</v>
      </c>
      <c r="J88" s="35"/>
    </row>
    <row r="89" spans="1:10" ht="26.4">
      <c r="A89" s="11">
        <v>84</v>
      </c>
      <c r="B89" s="25" t="str">
        <f>'1-й лист'!B100</f>
        <v>ООО "МЯТ"</v>
      </c>
      <c r="C89" s="15">
        <f>ROUNDUP('1-й лист'!G100/2,0)</f>
        <v>0</v>
      </c>
      <c r="D89" s="17"/>
      <c r="E89" s="15">
        <f>ROUNDUP('1-й лист'!H100/2,0)</f>
        <v>2</v>
      </c>
      <c r="F89" s="35" t="str">
        <f t="shared" si="1"/>
        <v>15.06.2024-15.07.2024</v>
      </c>
      <c r="G89" s="36">
        <f>ROUNDUP('1-й лист'!I100/2,0)</f>
        <v>0</v>
      </c>
      <c r="H89" s="35"/>
      <c r="I89" s="36">
        <f>ROUNDUP('1-й лист'!J100/2,0)</f>
        <v>0</v>
      </c>
      <c r="J89" s="35"/>
    </row>
    <row r="90" spans="1:10" ht="26.4">
      <c r="A90" s="11">
        <v>85</v>
      </c>
      <c r="B90" s="25" t="str">
        <f>'1-й лист'!B101</f>
        <v>ООО "ЛДЦ МИБС-СМОЛЕНСК"</v>
      </c>
      <c r="C90" s="15">
        <f>ROUNDUP('1-й лист'!G101/2,0)</f>
        <v>0</v>
      </c>
      <c r="D90" s="17"/>
      <c r="E90" s="15">
        <f>ROUNDUP('1-й лист'!H101/2,0)</f>
        <v>2</v>
      </c>
      <c r="F90" s="35" t="str">
        <f t="shared" si="1"/>
        <v>15.06.2024-15.07.2024</v>
      </c>
      <c r="G90" s="36">
        <f>ROUNDUP('1-й лист'!I101/2,0)</f>
        <v>0</v>
      </c>
      <c r="H90" s="35"/>
      <c r="I90" s="36">
        <f>ROUNDUP('1-й лист'!J101/2,0)</f>
        <v>0</v>
      </c>
      <c r="J90" s="35"/>
    </row>
    <row r="91" spans="1:10" ht="26.4">
      <c r="A91" s="11">
        <v>86</v>
      </c>
      <c r="B91" s="25" t="str">
        <f>'1-й лист'!B102</f>
        <v>ООО "ЦЕНТР РЕПРОДУКЦИИ И ГЕНЕТИКИ"</v>
      </c>
      <c r="C91" s="15">
        <f>ROUNDUP('1-й лист'!G102/2,0)</f>
        <v>0</v>
      </c>
      <c r="D91" s="17"/>
      <c r="E91" s="15">
        <f>ROUNDUP('1-й лист'!H102/2,0)</f>
        <v>0</v>
      </c>
      <c r="F91" s="35"/>
      <c r="G91" s="36">
        <f>ROUNDUP('1-й лист'!I102/2,0)</f>
        <v>2</v>
      </c>
      <c r="H91" s="35" t="str">
        <f>$F$85</f>
        <v>15.06.2024-15.07.2024</v>
      </c>
      <c r="I91" s="36">
        <f>ROUNDUP('1-й лист'!J102/2,0)</f>
        <v>0</v>
      </c>
      <c r="J91" s="35"/>
    </row>
    <row r="93" spans="1:10" ht="15.6">
      <c r="B93" s="44" t="s">
        <v>93</v>
      </c>
      <c r="C93" s="44"/>
      <c r="D93" s="44"/>
      <c r="E93" s="44"/>
      <c r="F93" s="44"/>
      <c r="G93" s="44"/>
      <c r="H93" s="44"/>
      <c r="I93" s="44"/>
      <c r="J93" s="44"/>
    </row>
    <row r="94" spans="1:10" ht="15.6">
      <c r="B94" s="45" t="s">
        <v>95</v>
      </c>
      <c r="C94" s="45"/>
      <c r="D94" s="45"/>
      <c r="E94" s="45"/>
      <c r="F94" s="45"/>
      <c r="G94" s="45"/>
      <c r="H94" s="45"/>
      <c r="I94" s="45"/>
      <c r="J94" s="45"/>
    </row>
    <row r="95" spans="1:10" ht="15.6">
      <c r="B95" s="18">
        <f>'1-й лист'!$B$107</f>
        <v>45310</v>
      </c>
      <c r="C95" s="9"/>
      <c r="D95" s="9"/>
      <c r="E95" s="9"/>
      <c r="F95" s="9"/>
    </row>
    <row r="96" spans="1:10">
      <c r="B96" s="9" t="s">
        <v>82</v>
      </c>
      <c r="C96" s="9"/>
      <c r="D96" s="9"/>
      <c r="E96" s="9"/>
      <c r="F96" s="9"/>
    </row>
  </sheetData>
  <autoFilter ref="A5:J91"/>
  <mergeCells count="10">
    <mergeCell ref="B93:J93"/>
    <mergeCell ref="B94:J94"/>
    <mergeCell ref="B1:J1"/>
    <mergeCell ref="A3:A5"/>
    <mergeCell ref="B3:B5"/>
    <mergeCell ref="G4:H4"/>
    <mergeCell ref="I4:J4"/>
    <mergeCell ref="C4:D4"/>
    <mergeCell ref="E4:F4"/>
    <mergeCell ref="C3:J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96"/>
  <sheetViews>
    <sheetView tabSelected="1" zoomScale="115" zoomScaleNormal="115" workbookViewId="0">
      <selection activeCell="G97" sqref="G97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10.88671875" style="10" customWidth="1"/>
    <col min="4" max="4" width="9.33203125" style="10" customWidth="1"/>
    <col min="5" max="5" width="10.88671875" style="10" customWidth="1"/>
    <col min="6" max="6" width="9.33203125" style="10" customWidth="1"/>
    <col min="7" max="7" width="10.88671875" style="10" customWidth="1"/>
    <col min="8" max="8" width="10.44140625" style="10" customWidth="1"/>
    <col min="9" max="9" width="10.88671875" style="10" customWidth="1"/>
    <col min="10" max="10" width="11" style="10" customWidth="1"/>
    <col min="11" max="16384" width="8.88671875" style="6"/>
  </cols>
  <sheetData>
    <row r="1" spans="1:10" ht="15.6">
      <c r="A1" s="2"/>
      <c r="B1" s="23"/>
      <c r="C1" s="24"/>
      <c r="D1" s="6"/>
      <c r="E1" s="24"/>
      <c r="F1" s="6"/>
      <c r="G1" s="24"/>
      <c r="H1" s="6"/>
      <c r="I1" s="24"/>
      <c r="J1" s="6"/>
    </row>
    <row r="2" spans="1:10" s="5" customFormat="1">
      <c r="A2" s="6"/>
      <c r="B2" s="8"/>
    </row>
    <row r="3" spans="1:10" s="5" customFormat="1" ht="50.4" customHeight="1">
      <c r="A3" s="59" t="s">
        <v>0</v>
      </c>
      <c r="B3" s="20" t="s">
        <v>1</v>
      </c>
      <c r="C3" s="53" t="s">
        <v>100</v>
      </c>
      <c r="D3" s="53"/>
      <c r="E3" s="53"/>
      <c r="F3" s="53"/>
      <c r="G3" s="53"/>
      <c r="H3" s="53"/>
      <c r="I3" s="53"/>
      <c r="J3" s="53"/>
    </row>
    <row r="4" spans="1:10" s="14" customFormat="1" ht="26.1" customHeight="1">
      <c r="A4" s="57"/>
      <c r="B4" s="21"/>
      <c r="C4" s="65" t="s">
        <v>83</v>
      </c>
      <c r="D4" s="66"/>
      <c r="E4" s="62" t="s">
        <v>84</v>
      </c>
      <c r="F4" s="63"/>
      <c r="G4" s="62" t="s">
        <v>85</v>
      </c>
      <c r="H4" s="63"/>
      <c r="I4" s="62" t="s">
        <v>86</v>
      </c>
      <c r="J4" s="67"/>
    </row>
    <row r="5" spans="1:10" s="14" customFormat="1" ht="66" customHeight="1">
      <c r="A5" s="58"/>
      <c r="B5" s="22"/>
      <c r="C5" s="19" t="s">
        <v>10</v>
      </c>
      <c r="D5" s="19" t="s">
        <v>87</v>
      </c>
      <c r="E5" s="19" t="s">
        <v>10</v>
      </c>
      <c r="F5" s="19" t="s">
        <v>87</v>
      </c>
      <c r="G5" s="19" t="s">
        <v>10</v>
      </c>
      <c r="H5" s="19" t="s">
        <v>87</v>
      </c>
      <c r="I5" s="19" t="s">
        <v>10</v>
      </c>
      <c r="J5" s="19" t="s">
        <v>87</v>
      </c>
    </row>
    <row r="6" spans="1:10" s="5" customFormat="1" ht="52.8">
      <c r="A6" s="11">
        <v>1</v>
      </c>
      <c r="B6" s="12" t="s">
        <v>12</v>
      </c>
      <c r="C6" s="15">
        <f>ROUNDUP('1-й лист'!G17/2,0)</f>
        <v>0</v>
      </c>
      <c r="D6" s="15"/>
      <c r="E6" s="15">
        <f>ROUNDUP('1-й лист'!H17/2,0)</f>
        <v>2</v>
      </c>
      <c r="F6" s="16" t="s">
        <v>113</v>
      </c>
      <c r="G6" s="15">
        <f>ROUNDUP('1-й лист'!I17/2,0)</f>
        <v>0</v>
      </c>
      <c r="H6" s="15"/>
      <c r="I6" s="15">
        <f>ROUNDUP('1-й лист'!J17/2,0)</f>
        <v>0</v>
      </c>
      <c r="J6" s="15"/>
    </row>
    <row r="7" spans="1:10" s="5" customFormat="1" ht="52.8">
      <c r="A7" s="11">
        <v>2</v>
      </c>
      <c r="B7" s="13" t="s">
        <v>13</v>
      </c>
      <c r="C7" s="15">
        <f>ROUNDUP('1-й лист'!G18/2,0)</f>
        <v>2</v>
      </c>
      <c r="D7" s="16" t="str">
        <f>$F$7</f>
        <v>15.07.2024-15.08.2024</v>
      </c>
      <c r="E7" s="15">
        <f>ROUNDUP('1-й лист'!H18/2,0)</f>
        <v>40</v>
      </c>
      <c r="F7" s="16" t="s">
        <v>113</v>
      </c>
      <c r="G7" s="15">
        <f>ROUNDUP('1-й лист'!I18/2,0)</f>
        <v>2</v>
      </c>
      <c r="H7" s="16" t="s">
        <v>113</v>
      </c>
      <c r="I7" s="15">
        <f>ROUNDUP('1-й лист'!J18/2,0)</f>
        <v>218</v>
      </c>
      <c r="J7" s="16" t="s">
        <v>113</v>
      </c>
    </row>
    <row r="8" spans="1:10" s="5" customFormat="1" ht="52.8">
      <c r="A8" s="11">
        <v>3</v>
      </c>
      <c r="B8" s="13" t="s">
        <v>14</v>
      </c>
      <c r="C8" s="15">
        <f>ROUNDUP('1-й лист'!G19/2,0)</f>
        <v>2</v>
      </c>
      <c r="D8" s="16" t="str">
        <f>$F$7</f>
        <v>15.07.2024-15.08.2024</v>
      </c>
      <c r="E8" s="15">
        <f>ROUNDUP('1-й лист'!H19/2,0)</f>
        <v>32</v>
      </c>
      <c r="F8" s="16" t="s">
        <v>113</v>
      </c>
      <c r="G8" s="15">
        <f>ROUNDUP('1-й лист'!I19/2,0)</f>
        <v>2</v>
      </c>
      <c r="H8" s="16" t="s">
        <v>113</v>
      </c>
      <c r="I8" s="15">
        <f>ROUNDUP('1-й лист'!J19/2,0)</f>
        <v>40</v>
      </c>
      <c r="J8" s="16" t="s">
        <v>113</v>
      </c>
    </row>
    <row r="9" spans="1:10" s="5" customFormat="1" ht="52.8">
      <c r="A9" s="11">
        <v>4</v>
      </c>
      <c r="B9" s="12" t="s">
        <v>15</v>
      </c>
      <c r="C9" s="15">
        <f>ROUNDUP('1-й лист'!G20/2,0)</f>
        <v>0</v>
      </c>
      <c r="D9" s="15"/>
      <c r="E9" s="15">
        <f>ROUNDUP('1-й лист'!H20/2,0)</f>
        <v>26</v>
      </c>
      <c r="F9" s="16" t="s">
        <v>113</v>
      </c>
      <c r="G9" s="15">
        <f>ROUNDUP('1-й лист'!I20/2,0)</f>
        <v>0</v>
      </c>
      <c r="H9" s="15"/>
      <c r="I9" s="15">
        <f>ROUNDUP('1-й лист'!J20/2,0)</f>
        <v>0</v>
      </c>
      <c r="J9" s="15"/>
    </row>
    <row r="10" spans="1:10" s="5" customFormat="1" ht="42.6" customHeight="1">
      <c r="A10" s="11">
        <v>5</v>
      </c>
      <c r="B10" s="13" t="s">
        <v>16</v>
      </c>
      <c r="C10" s="15">
        <f>ROUNDUP('1-й лист'!G21/2,0)</f>
        <v>0</v>
      </c>
      <c r="D10" s="15"/>
      <c r="E10" s="15">
        <f>ROUNDUP('1-й лист'!H21/2,0)</f>
        <v>26</v>
      </c>
      <c r="F10" s="16" t="s">
        <v>113</v>
      </c>
      <c r="G10" s="15">
        <f>ROUNDUP('1-й лист'!I21/2,0)</f>
        <v>26</v>
      </c>
      <c r="H10" s="16" t="s">
        <v>113</v>
      </c>
      <c r="I10" s="15">
        <f>ROUNDUP('1-й лист'!J21/2,0)</f>
        <v>40</v>
      </c>
      <c r="J10" s="16" t="s">
        <v>113</v>
      </c>
    </row>
    <row r="11" spans="1:10" ht="30.6">
      <c r="A11" s="11">
        <v>6</v>
      </c>
      <c r="B11" s="12" t="s">
        <v>17</v>
      </c>
      <c r="C11" s="15">
        <f>ROUNDUP('1-й лист'!G22/2,0)</f>
        <v>0</v>
      </c>
      <c r="D11" s="15"/>
      <c r="E11" s="15">
        <f>ROUNDUP('1-й лист'!H22/2,0)</f>
        <v>0</v>
      </c>
      <c r="F11" s="15"/>
      <c r="G11" s="15">
        <f>ROUNDUP('1-й лист'!I22/2,0)</f>
        <v>0</v>
      </c>
      <c r="H11" s="15"/>
      <c r="I11" s="15">
        <f>ROUNDUP('1-й лист'!J22/2,0)</f>
        <v>4</v>
      </c>
      <c r="J11" s="16" t="s">
        <v>113</v>
      </c>
    </row>
    <row r="12" spans="1:10" ht="28.5" customHeight="1">
      <c r="A12" s="11">
        <v>7</v>
      </c>
      <c r="B12" s="12" t="s">
        <v>18</v>
      </c>
      <c r="C12" s="15">
        <f>ROUNDUP('1-й лист'!G23/2,0)</f>
        <v>0</v>
      </c>
      <c r="D12" s="15"/>
      <c r="E12" s="15">
        <f>ROUNDUP('1-й лист'!H23/2,0)</f>
        <v>30</v>
      </c>
      <c r="F12" s="16" t="s">
        <v>114</v>
      </c>
      <c r="G12" s="15">
        <f>ROUNDUP('1-й лист'!I23/2,0)</f>
        <v>0</v>
      </c>
      <c r="H12" s="15"/>
      <c r="I12" s="15">
        <f>ROUNDUP('1-й лист'!J23/2,0)</f>
        <v>0</v>
      </c>
      <c r="J12" s="15"/>
    </row>
    <row r="13" spans="1:10" ht="42" customHeight="1">
      <c r="A13" s="11">
        <v>8</v>
      </c>
      <c r="B13" s="12" t="s">
        <v>19</v>
      </c>
      <c r="C13" s="15">
        <f>ROUNDUP('1-й лист'!G24/2,0)</f>
        <v>0</v>
      </c>
      <c r="D13" s="15"/>
      <c r="E13" s="15">
        <f>ROUNDUP('1-й лист'!H24/2,0)</f>
        <v>16</v>
      </c>
      <c r="F13" s="16" t="s">
        <v>114</v>
      </c>
      <c r="G13" s="15">
        <f>ROUNDUP('1-й лист'!I24/2,0)</f>
        <v>0</v>
      </c>
      <c r="H13" s="15"/>
      <c r="I13" s="15">
        <f>ROUNDUP('1-й лист'!J24/2,0)</f>
        <v>0</v>
      </c>
      <c r="J13" s="15"/>
    </row>
    <row r="14" spans="1:10" ht="52.8">
      <c r="A14" s="11">
        <v>9</v>
      </c>
      <c r="B14" s="12" t="s">
        <v>20</v>
      </c>
      <c r="C14" s="15">
        <f>ROUNDUP('1-й лист'!G25/2,0)</f>
        <v>0</v>
      </c>
      <c r="D14" s="15"/>
      <c r="E14" s="15">
        <f>ROUNDUP('1-й лист'!H25/2,0)</f>
        <v>24</v>
      </c>
      <c r="F14" s="16" t="s">
        <v>113</v>
      </c>
      <c r="G14" s="15">
        <f>ROUNDUP('1-й лист'!I25/2,0)</f>
        <v>0</v>
      </c>
      <c r="H14" s="15"/>
      <c r="I14" s="15">
        <f>ROUNDUP('1-й лист'!J25/2,0)</f>
        <v>0</v>
      </c>
      <c r="J14" s="15"/>
    </row>
    <row r="15" spans="1:10" ht="52.8">
      <c r="A15" s="11">
        <v>10</v>
      </c>
      <c r="B15" s="12" t="s">
        <v>21</v>
      </c>
      <c r="C15" s="15">
        <f>ROUNDUP('1-й лист'!G26/2,0)</f>
        <v>0</v>
      </c>
      <c r="D15" s="15"/>
      <c r="E15" s="15">
        <f>ROUNDUP('1-й лист'!H26/2,0)</f>
        <v>6</v>
      </c>
      <c r="F15" s="16" t="s">
        <v>113</v>
      </c>
      <c r="G15" s="15">
        <f>ROUNDUP('1-й лист'!I26/2,0)</f>
        <v>0</v>
      </c>
      <c r="H15" s="15"/>
      <c r="I15" s="15">
        <f>ROUNDUP('1-й лист'!J26/2,0)</f>
        <v>0</v>
      </c>
      <c r="J15" s="15"/>
    </row>
    <row r="16" spans="1:10" ht="52.8">
      <c r="A16" s="11">
        <v>11</v>
      </c>
      <c r="B16" s="12" t="s">
        <v>22</v>
      </c>
      <c r="C16" s="15">
        <f>ROUNDUP('1-й лист'!G27/2,0)</f>
        <v>18</v>
      </c>
      <c r="D16" s="16" t="s">
        <v>114</v>
      </c>
      <c r="E16" s="15">
        <f>ROUNDUP('1-й лист'!H27/2,0)</f>
        <v>152</v>
      </c>
      <c r="F16" s="16" t="s">
        <v>114</v>
      </c>
      <c r="G16" s="15">
        <f>ROUNDUP('1-й лист'!I27/2,0)</f>
        <v>4</v>
      </c>
      <c r="H16" s="16" t="s">
        <v>114</v>
      </c>
      <c r="I16" s="15">
        <f>ROUNDUP('1-й лист'!J27/2,0)</f>
        <v>46</v>
      </c>
      <c r="J16" s="16" t="s">
        <v>114</v>
      </c>
    </row>
    <row r="17" spans="1:10" ht="52.8">
      <c r="A17" s="11">
        <v>12</v>
      </c>
      <c r="B17" s="12" t="s">
        <v>23</v>
      </c>
      <c r="C17" s="15">
        <f>ROUNDUP('1-й лист'!G28/2,0)</f>
        <v>0</v>
      </c>
      <c r="D17" s="16"/>
      <c r="E17" s="15">
        <f>ROUNDUP('1-й лист'!H28/2,0)</f>
        <v>6</v>
      </c>
      <c r="F17" s="16" t="s">
        <v>114</v>
      </c>
      <c r="G17" s="15">
        <f>ROUNDUP('1-й лист'!I28/2,0)</f>
        <v>2</v>
      </c>
      <c r="H17" s="16" t="s">
        <v>114</v>
      </c>
      <c r="I17" s="15">
        <f>ROUNDUP('1-й лист'!J28/2,0)</f>
        <v>2</v>
      </c>
      <c r="J17" s="16" t="s">
        <v>114</v>
      </c>
    </row>
    <row r="18" spans="1:10" ht="52.8">
      <c r="A18" s="11">
        <v>13</v>
      </c>
      <c r="B18" s="12" t="s">
        <v>24</v>
      </c>
      <c r="C18" s="15">
        <f>ROUNDUP('1-й лист'!G29/2,0)</f>
        <v>0</v>
      </c>
      <c r="D18" s="16"/>
      <c r="E18" s="15">
        <f>ROUNDUP('1-й лист'!H29/2,0)</f>
        <v>236</v>
      </c>
      <c r="F18" s="16" t="s">
        <v>114</v>
      </c>
      <c r="G18" s="15">
        <f>ROUNDUP('1-й лист'!I29/2,0)</f>
        <v>6</v>
      </c>
      <c r="H18" s="16" t="s">
        <v>114</v>
      </c>
      <c r="I18" s="15">
        <f>ROUNDUP('1-й лист'!J29/2,0)</f>
        <v>120</v>
      </c>
      <c r="J18" s="16" t="s">
        <v>114</v>
      </c>
    </row>
    <row r="19" spans="1:10" ht="52.8">
      <c r="A19" s="11">
        <v>14</v>
      </c>
      <c r="B19" s="12" t="s">
        <v>25</v>
      </c>
      <c r="C19" s="15">
        <f>ROUNDUP('1-й лист'!G30/2,0)</f>
        <v>0</v>
      </c>
      <c r="D19" s="16"/>
      <c r="E19" s="15">
        <f>ROUNDUP('1-й лист'!H30/2,0)</f>
        <v>98</v>
      </c>
      <c r="F19" s="16" t="s">
        <v>122</v>
      </c>
      <c r="G19" s="15">
        <f>ROUNDUP('1-й лист'!I30/2,0)</f>
        <v>6</v>
      </c>
      <c r="H19" s="16" t="str">
        <f>$F$19</f>
        <v>15.10.2024-15.11.2024</v>
      </c>
      <c r="I19" s="15">
        <f>ROUNDUP('1-й лист'!J30/2,0)</f>
        <v>68</v>
      </c>
      <c r="J19" s="16" t="str">
        <f>$F$19</f>
        <v>15.10.2024-15.11.2024</v>
      </c>
    </row>
    <row r="20" spans="1:10" ht="52.8">
      <c r="A20" s="11">
        <v>15</v>
      </c>
      <c r="B20" s="12" t="s">
        <v>26</v>
      </c>
      <c r="C20" s="15">
        <f>ROUNDUP('1-й лист'!G31/2,0)</f>
        <v>0</v>
      </c>
      <c r="D20" s="16"/>
      <c r="E20" s="15">
        <f>ROUNDUP('1-й лист'!H31/2,0)</f>
        <v>6</v>
      </c>
      <c r="F20" s="16" t="str">
        <f>$F$19</f>
        <v>15.10.2024-15.11.2024</v>
      </c>
      <c r="G20" s="15">
        <f>ROUNDUP('1-й лист'!I31/2,0)</f>
        <v>2</v>
      </c>
      <c r="H20" s="16" t="str">
        <f>$F$19</f>
        <v>15.10.2024-15.11.2024</v>
      </c>
      <c r="I20" s="15">
        <f>ROUNDUP('1-й лист'!J31/2,0)</f>
        <v>2</v>
      </c>
      <c r="J20" s="16" t="str">
        <f>$F$19</f>
        <v>15.10.2024-15.11.2024</v>
      </c>
    </row>
    <row r="21" spans="1:10" ht="52.8">
      <c r="A21" s="11">
        <v>16</v>
      </c>
      <c r="B21" s="12" t="s">
        <v>27</v>
      </c>
      <c r="C21" s="15">
        <f>ROUNDUP('1-й лист'!G32/2,0)</f>
        <v>0</v>
      </c>
      <c r="D21" s="16"/>
      <c r="E21" s="15">
        <f>ROUNDUP('1-й лист'!H32/2,0)</f>
        <v>58</v>
      </c>
      <c r="F21" s="16" t="s">
        <v>114</v>
      </c>
      <c r="G21" s="15">
        <f>ROUNDUP('1-й лист'!I32/2,0)</f>
        <v>6</v>
      </c>
      <c r="H21" s="16" t="s">
        <v>114</v>
      </c>
      <c r="I21" s="15">
        <f>ROUNDUP('1-й лист'!J32/2,0)</f>
        <v>24</v>
      </c>
      <c r="J21" s="16" t="s">
        <v>114</v>
      </c>
    </row>
    <row r="22" spans="1:10" ht="52.8">
      <c r="A22" s="11">
        <v>17</v>
      </c>
      <c r="B22" s="12" t="s">
        <v>28</v>
      </c>
      <c r="C22" s="15">
        <f>ROUNDUP('1-й лист'!G33/2,0)</f>
        <v>0</v>
      </c>
      <c r="D22" s="16"/>
      <c r="E22" s="15">
        <f>ROUNDUP('1-й лист'!H33/2,0)</f>
        <v>6</v>
      </c>
      <c r="F22" s="16" t="s">
        <v>115</v>
      </c>
      <c r="G22" s="15">
        <f>ROUNDUP('1-й лист'!I33/2,0)</f>
        <v>2</v>
      </c>
      <c r="H22" s="16" t="s">
        <v>115</v>
      </c>
      <c r="I22" s="15">
        <f>ROUNDUP('1-й лист'!J33/2,0)</f>
        <v>2</v>
      </c>
      <c r="J22" s="16" t="s">
        <v>115</v>
      </c>
    </row>
    <row r="23" spans="1:10" ht="52.8">
      <c r="A23" s="11">
        <v>18</v>
      </c>
      <c r="B23" s="12" t="s">
        <v>29</v>
      </c>
      <c r="C23" s="15">
        <f>ROUNDUP('1-й лист'!G34/2,0)</f>
        <v>0</v>
      </c>
      <c r="D23" s="16"/>
      <c r="E23" s="15">
        <f>ROUNDUP('1-й лист'!H34/2,0)</f>
        <v>4</v>
      </c>
      <c r="F23" s="16" t="s">
        <v>115</v>
      </c>
      <c r="G23" s="15">
        <f>ROUNDUP('1-й лист'!I34/2,0)</f>
        <v>2</v>
      </c>
      <c r="H23" s="16" t="s">
        <v>115</v>
      </c>
      <c r="I23" s="15">
        <f>ROUNDUP('1-й лист'!J34/2,0)</f>
        <v>2</v>
      </c>
      <c r="J23" s="16" t="s">
        <v>115</v>
      </c>
    </row>
    <row r="24" spans="1:10" ht="52.8">
      <c r="A24" s="11">
        <v>19</v>
      </c>
      <c r="B24" s="12" t="s">
        <v>30</v>
      </c>
      <c r="C24" s="15">
        <f>ROUNDUP('1-й лист'!G35/2,0)</f>
        <v>0</v>
      </c>
      <c r="D24" s="16"/>
      <c r="E24" s="15">
        <f>ROUNDUP('1-й лист'!H35/2,0)</f>
        <v>4</v>
      </c>
      <c r="F24" s="16" t="s">
        <v>115</v>
      </c>
      <c r="G24" s="15">
        <f>ROUNDUP('1-й лист'!I35/2,0)</f>
        <v>2</v>
      </c>
      <c r="H24" s="16" t="s">
        <v>115</v>
      </c>
      <c r="I24" s="15">
        <f>ROUNDUP('1-й лист'!J35/2,0)</f>
        <v>2</v>
      </c>
      <c r="J24" s="16" t="s">
        <v>115</v>
      </c>
    </row>
    <row r="25" spans="1:10" ht="52.8">
      <c r="A25" s="11">
        <v>20</v>
      </c>
      <c r="B25" s="12" t="s">
        <v>31</v>
      </c>
      <c r="C25" s="15">
        <f>ROUNDUP('1-й лист'!G36/2,0)</f>
        <v>0</v>
      </c>
      <c r="D25" s="16"/>
      <c r="E25" s="15">
        <f>ROUNDUP('1-й лист'!H36/2,0)</f>
        <v>10</v>
      </c>
      <c r="F25" s="16" t="s">
        <v>115</v>
      </c>
      <c r="G25" s="15">
        <f>ROUNDUP('1-й лист'!I36/2,0)</f>
        <v>2</v>
      </c>
      <c r="H25" s="16" t="s">
        <v>115</v>
      </c>
      <c r="I25" s="15">
        <f>ROUNDUP('1-й лист'!J36/2,0)</f>
        <v>2</v>
      </c>
      <c r="J25" s="16" t="s">
        <v>115</v>
      </c>
    </row>
    <row r="26" spans="1:10" ht="52.8">
      <c r="A26" s="11">
        <v>21</v>
      </c>
      <c r="B26" s="12" t="s">
        <v>32</v>
      </c>
      <c r="C26" s="15">
        <f>ROUNDUP('1-й лист'!G37/2,0)</f>
        <v>0</v>
      </c>
      <c r="D26" s="16"/>
      <c r="E26" s="15">
        <f>ROUNDUP('1-й лист'!H37/2,0)</f>
        <v>34</v>
      </c>
      <c r="F26" s="16" t="s">
        <v>115</v>
      </c>
      <c r="G26" s="15">
        <f>ROUNDUP('1-й лист'!I37/2,0)</f>
        <v>6</v>
      </c>
      <c r="H26" s="16" t="s">
        <v>115</v>
      </c>
      <c r="I26" s="15">
        <f>ROUNDUP('1-й лист'!J37/2,0)</f>
        <v>20</v>
      </c>
      <c r="J26" s="16" t="s">
        <v>115</v>
      </c>
    </row>
    <row r="27" spans="1:10" ht="52.8">
      <c r="A27" s="11">
        <v>22</v>
      </c>
      <c r="B27" s="12" t="s">
        <v>33</v>
      </c>
      <c r="C27" s="15">
        <f>ROUNDUP('1-й лист'!G38/2,0)</f>
        <v>0</v>
      </c>
      <c r="D27" s="16"/>
      <c r="E27" s="15">
        <f>ROUNDUP('1-й лист'!H38/2,0)</f>
        <v>160</v>
      </c>
      <c r="F27" s="16" t="s">
        <v>113</v>
      </c>
      <c r="G27" s="15">
        <f>ROUNDUP('1-й лист'!I38/2,0)</f>
        <v>14</v>
      </c>
      <c r="H27" s="16" t="s">
        <v>113</v>
      </c>
      <c r="I27" s="15">
        <f>ROUNDUP('1-й лист'!J38/2,0)</f>
        <v>120</v>
      </c>
      <c r="J27" s="16" t="s">
        <v>113</v>
      </c>
    </row>
    <row r="28" spans="1:10" ht="52.8">
      <c r="A28" s="11">
        <v>23</v>
      </c>
      <c r="B28" s="12" t="s">
        <v>34</v>
      </c>
      <c r="C28" s="15">
        <f>ROUNDUP('1-й лист'!G39/2,0)</f>
        <v>0</v>
      </c>
      <c r="D28" s="16"/>
      <c r="E28" s="15">
        <f>ROUNDUP('1-й лист'!H39/2,0)</f>
        <v>4</v>
      </c>
      <c r="F28" s="16" t="s">
        <v>113</v>
      </c>
      <c r="G28" s="15">
        <f>ROUNDUP('1-й лист'!I39/2,0)</f>
        <v>2</v>
      </c>
      <c r="H28" s="16" t="s">
        <v>113</v>
      </c>
      <c r="I28" s="15">
        <f>ROUNDUP('1-й лист'!J39/2,0)</f>
        <v>2</v>
      </c>
      <c r="J28" s="16" t="s">
        <v>113</v>
      </c>
    </row>
    <row r="29" spans="1:10" ht="52.8">
      <c r="A29" s="11">
        <v>24</v>
      </c>
      <c r="B29" s="12" t="s">
        <v>35</v>
      </c>
      <c r="C29" s="15">
        <f>ROUNDUP('1-й лист'!G40/2,0)</f>
        <v>0</v>
      </c>
      <c r="D29" s="16"/>
      <c r="E29" s="15">
        <f>ROUNDUP('1-й лист'!H40/2,0)</f>
        <v>194</v>
      </c>
      <c r="F29" s="16" t="s">
        <v>113</v>
      </c>
      <c r="G29" s="15">
        <f>ROUNDUP('1-й лист'!I40/2,0)</f>
        <v>6</v>
      </c>
      <c r="H29" s="16" t="s">
        <v>113</v>
      </c>
      <c r="I29" s="15">
        <f>ROUNDUP('1-й лист'!J40/2,0)</f>
        <v>110</v>
      </c>
      <c r="J29" s="16" t="s">
        <v>113</v>
      </c>
    </row>
    <row r="30" spans="1:10" ht="52.8">
      <c r="A30" s="11">
        <v>25</v>
      </c>
      <c r="B30" s="12" t="s">
        <v>36</v>
      </c>
      <c r="C30" s="15">
        <f>ROUNDUP('1-й лист'!G41/2,0)</f>
        <v>0</v>
      </c>
      <c r="D30" s="16"/>
      <c r="E30" s="15">
        <f>ROUNDUP('1-й лист'!H41/2,0)</f>
        <v>38</v>
      </c>
      <c r="F30" s="16" t="s">
        <v>113</v>
      </c>
      <c r="G30" s="15">
        <f>ROUNDUP('1-й лист'!I41/2,0)</f>
        <v>8</v>
      </c>
      <c r="H30" s="16" t="s">
        <v>113</v>
      </c>
      <c r="I30" s="15">
        <f>ROUNDUP('1-й лист'!J41/2,0)</f>
        <v>18</v>
      </c>
      <c r="J30" s="16" t="s">
        <v>113</v>
      </c>
    </row>
    <row r="31" spans="1:10" ht="52.8">
      <c r="A31" s="11">
        <v>26</v>
      </c>
      <c r="B31" s="12" t="s">
        <v>37</v>
      </c>
      <c r="C31" s="15">
        <f>ROUNDUP('1-й лист'!G42/2,0)</f>
        <v>0</v>
      </c>
      <c r="D31" s="16"/>
      <c r="E31" s="15">
        <f>ROUNDUP('1-й лист'!H42/2,0)</f>
        <v>2</v>
      </c>
      <c r="F31" s="16" t="s">
        <v>113</v>
      </c>
      <c r="G31" s="15">
        <f>ROUNDUP('1-й лист'!I42/2,0)</f>
        <v>2</v>
      </c>
      <c r="H31" s="16" t="s">
        <v>113</v>
      </c>
      <c r="I31" s="15">
        <f>ROUNDUP('1-й лист'!J42/2,0)</f>
        <v>2</v>
      </c>
      <c r="J31" s="16" t="s">
        <v>113</v>
      </c>
    </row>
    <row r="32" spans="1:10" ht="52.8">
      <c r="A32" s="11">
        <v>27</v>
      </c>
      <c r="B32" s="12" t="s">
        <v>38</v>
      </c>
      <c r="C32" s="15">
        <f>ROUNDUP('1-й лист'!G43/2,0)</f>
        <v>0</v>
      </c>
      <c r="D32" s="16"/>
      <c r="E32" s="15">
        <f>ROUNDUP('1-й лист'!H43/2,0)</f>
        <v>64</v>
      </c>
      <c r="F32" s="16" t="s">
        <v>114</v>
      </c>
      <c r="G32" s="15">
        <f>ROUNDUP('1-й лист'!I43/2,0)</f>
        <v>6</v>
      </c>
      <c r="H32" s="16" t="s">
        <v>114</v>
      </c>
      <c r="I32" s="15">
        <f>ROUNDUP('1-й лист'!J43/2,0)</f>
        <v>36</v>
      </c>
      <c r="J32" s="16" t="s">
        <v>114</v>
      </c>
    </row>
    <row r="33" spans="1:10" ht="52.8">
      <c r="A33" s="11">
        <v>28</v>
      </c>
      <c r="B33" s="12" t="s">
        <v>39</v>
      </c>
      <c r="C33" s="15">
        <f>ROUNDUP('1-й лист'!G44/2,0)</f>
        <v>0</v>
      </c>
      <c r="D33" s="15"/>
      <c r="E33" s="15">
        <f>ROUNDUP('1-й лист'!H44/2,0)</f>
        <v>80</v>
      </c>
      <c r="F33" s="16" t="s">
        <v>114</v>
      </c>
      <c r="G33" s="15">
        <f>ROUNDUP('1-й лист'!I44/2,0)</f>
        <v>4</v>
      </c>
      <c r="H33" s="16" t="s">
        <v>114</v>
      </c>
      <c r="I33" s="15">
        <f>ROUNDUP('1-й лист'!J44/2,0)</f>
        <v>0</v>
      </c>
      <c r="J33" s="15"/>
    </row>
    <row r="34" spans="1:10" ht="52.8">
      <c r="A34" s="11">
        <v>29</v>
      </c>
      <c r="B34" s="12" t="s">
        <v>40</v>
      </c>
      <c r="C34" s="15">
        <f>ROUNDUP('1-й лист'!G45/2,0)</f>
        <v>0</v>
      </c>
      <c r="D34" s="15"/>
      <c r="E34" s="15">
        <f>ROUNDUP('1-й лист'!H45/2,0)</f>
        <v>54</v>
      </c>
      <c r="F34" s="16" t="s">
        <v>114</v>
      </c>
      <c r="G34" s="15">
        <f>ROUNDUP('1-й лист'!I45/2,0)</f>
        <v>8</v>
      </c>
      <c r="H34" s="16" t="s">
        <v>114</v>
      </c>
      <c r="I34" s="15">
        <f>ROUNDUP('1-й лист'!J45/2,0)</f>
        <v>0</v>
      </c>
      <c r="J34" s="15"/>
    </row>
    <row r="35" spans="1:10" ht="52.8">
      <c r="A35" s="11">
        <v>30</v>
      </c>
      <c r="B35" s="12" t="s">
        <v>41</v>
      </c>
      <c r="C35" s="15">
        <f>ROUNDUP('1-й лист'!G46/2,0)</f>
        <v>0</v>
      </c>
      <c r="D35" s="15"/>
      <c r="E35" s="15">
        <f>ROUNDUP('1-й лист'!H46/2,0)</f>
        <v>50</v>
      </c>
      <c r="F35" s="16" t="s">
        <v>114</v>
      </c>
      <c r="G35" s="15">
        <f>ROUNDUP('1-й лист'!I46/2,0)</f>
        <v>4</v>
      </c>
      <c r="H35" s="16" t="s">
        <v>114</v>
      </c>
      <c r="I35" s="15">
        <f>ROUNDUP('1-й лист'!J46/2,0)</f>
        <v>0</v>
      </c>
      <c r="J35" s="15"/>
    </row>
    <row r="36" spans="1:10" ht="52.8">
      <c r="A36" s="11">
        <v>31</v>
      </c>
      <c r="B36" s="12" t="s">
        <v>42</v>
      </c>
      <c r="C36" s="15">
        <f>ROUNDUP('1-й лист'!G47/2,0)</f>
        <v>0</v>
      </c>
      <c r="D36" s="15"/>
      <c r="E36" s="15">
        <f>ROUNDUP('1-й лист'!H47/2,0)</f>
        <v>52</v>
      </c>
      <c r="F36" s="16" t="s">
        <v>113</v>
      </c>
      <c r="G36" s="15">
        <f>ROUNDUP('1-й лист'!I47/2,0)</f>
        <v>4</v>
      </c>
      <c r="H36" s="16" t="s">
        <v>113</v>
      </c>
      <c r="I36" s="15">
        <f>ROUNDUP('1-й лист'!J47/2,0)</f>
        <v>0</v>
      </c>
      <c r="J36" s="15"/>
    </row>
    <row r="37" spans="1:10" ht="52.8">
      <c r="A37" s="11">
        <v>32</v>
      </c>
      <c r="B37" s="12" t="s">
        <v>43</v>
      </c>
      <c r="C37" s="15">
        <f>ROUNDUP('1-й лист'!G48/2,0)</f>
        <v>0</v>
      </c>
      <c r="D37" s="15"/>
      <c r="E37" s="15">
        <f>ROUNDUP('1-й лист'!H48/2,0)</f>
        <v>24</v>
      </c>
      <c r="F37" s="16" t="s">
        <v>122</v>
      </c>
      <c r="G37" s="15">
        <f>ROUNDUP('1-й лист'!I48/2,0)</f>
        <v>2</v>
      </c>
      <c r="H37" s="16" t="str">
        <f>$F$37</f>
        <v>15.10.2024-15.11.2024</v>
      </c>
      <c r="I37" s="15">
        <f>ROUNDUP('1-й лист'!J48/2,0)</f>
        <v>0</v>
      </c>
      <c r="J37" s="15"/>
    </row>
    <row r="38" spans="1:10" ht="52.8">
      <c r="A38" s="11">
        <v>33</v>
      </c>
      <c r="B38" s="12" t="s">
        <v>44</v>
      </c>
      <c r="C38" s="15">
        <f>ROUNDUP('1-й лист'!G49/2,0)</f>
        <v>0</v>
      </c>
      <c r="D38" s="15"/>
      <c r="E38" s="15">
        <f>ROUNDUP('1-й лист'!H49/2,0)</f>
        <v>14</v>
      </c>
      <c r="F38" s="16" t="str">
        <f>$F$37</f>
        <v>15.10.2024-15.11.2024</v>
      </c>
      <c r="G38" s="15">
        <f>ROUNDUP('1-й лист'!I49/2,0)</f>
        <v>2</v>
      </c>
      <c r="H38" s="16" t="str">
        <f>$F$37</f>
        <v>15.10.2024-15.11.2024</v>
      </c>
      <c r="I38" s="15">
        <f>ROUNDUP('1-й лист'!J49/2,0)</f>
        <v>0</v>
      </c>
      <c r="J38" s="15"/>
    </row>
    <row r="39" spans="1:10" ht="52.8">
      <c r="A39" s="11">
        <v>34</v>
      </c>
      <c r="B39" s="12" t="s">
        <v>45</v>
      </c>
      <c r="C39" s="15">
        <f>ROUNDUP('1-й лист'!G50/2,0)</f>
        <v>0</v>
      </c>
      <c r="D39" s="15"/>
      <c r="E39" s="15">
        <f>ROUNDUP('1-й лист'!H50/2,0)</f>
        <v>50</v>
      </c>
      <c r="F39" s="16" t="str">
        <f>$F$37</f>
        <v>15.10.2024-15.11.2024</v>
      </c>
      <c r="G39" s="15">
        <f>ROUNDUP('1-й лист'!I50/2,0)</f>
        <v>8</v>
      </c>
      <c r="H39" s="16" t="str">
        <f>$F$37</f>
        <v>15.10.2024-15.11.2024</v>
      </c>
      <c r="I39" s="15">
        <f>ROUNDUP('1-й лист'!J50/2,0)</f>
        <v>0</v>
      </c>
      <c r="J39" s="15"/>
    </row>
    <row r="40" spans="1:10" ht="52.8">
      <c r="A40" s="11">
        <v>35</v>
      </c>
      <c r="B40" s="12" t="s">
        <v>46</v>
      </c>
      <c r="C40" s="15">
        <f>ROUNDUP('1-й лист'!G51/2,0)</f>
        <v>0</v>
      </c>
      <c r="D40" s="15"/>
      <c r="E40" s="15">
        <f>ROUNDUP('1-й лист'!H51/2,0)</f>
        <v>34</v>
      </c>
      <c r="F40" s="16" t="s">
        <v>115</v>
      </c>
      <c r="G40" s="15">
        <f>ROUNDUP('1-й лист'!I51/2,0)</f>
        <v>0</v>
      </c>
      <c r="H40" s="16"/>
      <c r="I40" s="15">
        <f>ROUNDUP('1-й лист'!J51/2,0)</f>
        <v>0</v>
      </c>
      <c r="J40" s="15"/>
    </row>
    <row r="41" spans="1:10" ht="52.8">
      <c r="A41" s="11">
        <v>36</v>
      </c>
      <c r="B41" s="12" t="s">
        <v>47</v>
      </c>
      <c r="C41" s="15">
        <f>ROUNDUP('1-й лист'!G52/2,0)</f>
        <v>0</v>
      </c>
      <c r="D41" s="15"/>
      <c r="E41" s="15">
        <f>ROUNDUP('1-й лист'!H52/2,0)</f>
        <v>26</v>
      </c>
      <c r="F41" s="16" t="s">
        <v>115</v>
      </c>
      <c r="G41" s="15">
        <f>ROUNDUP('1-й лист'!I52/2,0)</f>
        <v>0</v>
      </c>
      <c r="H41" s="16"/>
      <c r="I41" s="15">
        <f>ROUNDUP('1-й лист'!J52/2,0)</f>
        <v>0</v>
      </c>
      <c r="J41" s="15"/>
    </row>
    <row r="42" spans="1:10" ht="52.8">
      <c r="A42" s="11">
        <v>37</v>
      </c>
      <c r="B42" s="12" t="s">
        <v>48</v>
      </c>
      <c r="C42" s="15">
        <f>ROUNDUP('1-й лист'!G53/2,0)</f>
        <v>0</v>
      </c>
      <c r="D42" s="15"/>
      <c r="E42" s="15">
        <f>ROUNDUP('1-й лист'!H53/2,0)</f>
        <v>30</v>
      </c>
      <c r="F42" s="16" t="str">
        <f>$F$37</f>
        <v>15.10.2024-15.11.2024</v>
      </c>
      <c r="G42" s="15">
        <f>ROUNDUP('1-й лист'!I53/2,0)</f>
        <v>2</v>
      </c>
      <c r="H42" s="16" t="str">
        <f>$F$37</f>
        <v>15.10.2024-15.11.2024</v>
      </c>
      <c r="I42" s="15">
        <f>ROUNDUP('1-й лист'!J53/2,0)</f>
        <v>126</v>
      </c>
      <c r="J42" s="16" t="str">
        <f>$F$37</f>
        <v>15.10.2024-15.11.2024</v>
      </c>
    </row>
    <row r="43" spans="1:10" ht="52.8">
      <c r="A43" s="11">
        <v>38</v>
      </c>
      <c r="B43" s="12" t="s">
        <v>49</v>
      </c>
      <c r="C43" s="15">
        <f>ROUNDUP('1-й лист'!G54/2,0)</f>
        <v>0</v>
      </c>
      <c r="D43" s="15"/>
      <c r="E43" s="15">
        <f>ROUNDUP('1-й лист'!H54/2,0)</f>
        <v>20</v>
      </c>
      <c r="F43" s="16" t="s">
        <v>113</v>
      </c>
      <c r="G43" s="15">
        <f>ROUNDUP('1-й лист'!I54/2,0)</f>
        <v>2</v>
      </c>
      <c r="H43" s="16" t="s">
        <v>113</v>
      </c>
      <c r="I43" s="15">
        <f>ROUNDUP('1-й лист'!J54/2,0)</f>
        <v>22</v>
      </c>
      <c r="J43" s="16" t="s">
        <v>113</v>
      </c>
    </row>
    <row r="44" spans="1:10" ht="26.4">
      <c r="A44" s="11">
        <v>39</v>
      </c>
      <c r="B44" s="12" t="s">
        <v>50</v>
      </c>
      <c r="C44" s="15">
        <f>ROUNDUP('1-й лист'!G55/2,0)</f>
        <v>0</v>
      </c>
      <c r="D44" s="15"/>
      <c r="E44" s="15">
        <f>ROUNDUP('1-й лист'!H55/2,0)</f>
        <v>0</v>
      </c>
      <c r="F44" s="15"/>
      <c r="G44" s="15">
        <f>ROUNDUP('1-й лист'!I55/2,0)</f>
        <v>2</v>
      </c>
      <c r="H44" s="16" t="s">
        <v>114</v>
      </c>
      <c r="I44" s="15">
        <f>ROUNDUP('1-й лист'!J55/2,0)</f>
        <v>8</v>
      </c>
      <c r="J44" s="16" t="s">
        <v>114</v>
      </c>
    </row>
    <row r="45" spans="1:10" ht="52.8">
      <c r="A45" s="11">
        <v>40</v>
      </c>
      <c r="B45" s="12" t="s">
        <v>51</v>
      </c>
      <c r="C45" s="15">
        <f>ROUNDUP('1-й лист'!G56/2,0)</f>
        <v>0</v>
      </c>
      <c r="D45" s="15"/>
      <c r="E45" s="15">
        <f>ROUNDUP('1-й лист'!H56/2,0)</f>
        <v>46</v>
      </c>
      <c r="F45" s="16" t="s">
        <v>115</v>
      </c>
      <c r="G45" s="15">
        <f>ROUNDUP('1-й лист'!I56/2,0)</f>
        <v>0</v>
      </c>
      <c r="H45" s="15"/>
      <c r="I45" s="15">
        <f>ROUNDUP('1-й лист'!J56/2,0)</f>
        <v>0</v>
      </c>
      <c r="J45" s="15"/>
    </row>
    <row r="46" spans="1:10" ht="52.8">
      <c r="A46" s="11">
        <v>41</v>
      </c>
      <c r="B46" s="12" t="s">
        <v>52</v>
      </c>
      <c r="C46" s="15">
        <f>ROUNDUP('1-й лист'!G57/2,0)</f>
        <v>0</v>
      </c>
      <c r="D46" s="15"/>
      <c r="E46" s="15">
        <f>ROUNDUP('1-й лист'!H57/2,0)</f>
        <v>194</v>
      </c>
      <c r="F46" s="16" t="s">
        <v>115</v>
      </c>
      <c r="G46" s="15">
        <f>ROUNDUP('1-й лист'!I57/2,0)</f>
        <v>8</v>
      </c>
      <c r="H46" s="16" t="s">
        <v>115</v>
      </c>
      <c r="I46" s="15">
        <f>ROUNDUP('1-й лист'!J57/2,0)</f>
        <v>14</v>
      </c>
      <c r="J46" s="16" t="s">
        <v>115</v>
      </c>
    </row>
    <row r="47" spans="1:10" ht="52.8">
      <c r="A47" s="11">
        <v>42</v>
      </c>
      <c r="B47" s="12" t="s">
        <v>53</v>
      </c>
      <c r="C47" s="15">
        <f>ROUNDUP('1-й лист'!G58/2,0)</f>
        <v>0</v>
      </c>
      <c r="D47" s="16"/>
      <c r="E47" s="15">
        <f>ROUNDUP('1-й лист'!H58/2,0)</f>
        <v>26</v>
      </c>
      <c r="F47" s="16" t="s">
        <v>113</v>
      </c>
      <c r="G47" s="15">
        <f>ROUNDUP('1-й лист'!I58/2,0)</f>
        <v>2</v>
      </c>
      <c r="H47" s="16" t="s">
        <v>113</v>
      </c>
      <c r="I47" s="15">
        <f>ROUNDUP('1-й лист'!J58/2,0)</f>
        <v>4</v>
      </c>
      <c r="J47" s="16" t="s">
        <v>113</v>
      </c>
    </row>
    <row r="48" spans="1:10" ht="52.8">
      <c r="A48" s="11">
        <v>43</v>
      </c>
      <c r="B48" s="12" t="s">
        <v>54</v>
      </c>
      <c r="C48" s="15">
        <f>ROUNDUP('1-й лист'!G59/2,0)</f>
        <v>0</v>
      </c>
      <c r="D48" s="15"/>
      <c r="E48" s="15">
        <f>ROUNDUP('1-й лист'!H59/2,0)</f>
        <v>34</v>
      </c>
      <c r="F48" s="16" t="s">
        <v>114</v>
      </c>
      <c r="G48" s="15">
        <f>ROUNDUP('1-й лист'!I59/2,0)</f>
        <v>0</v>
      </c>
      <c r="H48" s="16"/>
      <c r="I48" s="15">
        <f>ROUNDUP('1-й лист'!J59/2,0)</f>
        <v>90</v>
      </c>
      <c r="J48" s="16" t="s">
        <v>114</v>
      </c>
    </row>
    <row r="49" spans="1:10" ht="52.8">
      <c r="A49" s="11">
        <v>44</v>
      </c>
      <c r="B49" s="12" t="s">
        <v>55</v>
      </c>
      <c r="C49" s="15">
        <f>ROUNDUP('1-й лист'!G60/2,0)</f>
        <v>0</v>
      </c>
      <c r="D49" s="15"/>
      <c r="E49" s="15">
        <f>ROUNDUP('1-й лист'!H60/2,0)</f>
        <v>2</v>
      </c>
      <c r="F49" s="16" t="s">
        <v>114</v>
      </c>
      <c r="G49" s="15">
        <f>ROUNDUP('1-й лист'!I60/2,0)</f>
        <v>0</v>
      </c>
      <c r="H49" s="15"/>
      <c r="I49" s="15">
        <f>ROUNDUP('1-й лист'!J60/2,0)</f>
        <v>0</v>
      </c>
      <c r="J49" s="15"/>
    </row>
    <row r="50" spans="1:10" ht="52.8">
      <c r="A50" s="11">
        <v>45</v>
      </c>
      <c r="B50" s="12" t="s">
        <v>56</v>
      </c>
      <c r="C50" s="15">
        <f>ROUNDUP('1-й лист'!G61/2,0)</f>
        <v>0</v>
      </c>
      <c r="D50" s="15"/>
      <c r="E50" s="15">
        <f>ROUNDUP('1-й лист'!H61/2,0)</f>
        <v>2</v>
      </c>
      <c r="F50" s="16" t="s">
        <v>114</v>
      </c>
      <c r="G50" s="15">
        <f>ROUNDUP('1-й лист'!I61/2,0)</f>
        <v>2</v>
      </c>
      <c r="H50" s="16" t="s">
        <v>114</v>
      </c>
      <c r="I50" s="15">
        <f>ROUNDUP('1-й лист'!J61/2,0)</f>
        <v>2</v>
      </c>
      <c r="J50" s="16" t="s">
        <v>114</v>
      </c>
    </row>
    <row r="51" spans="1:10" ht="52.8">
      <c r="A51" s="11">
        <v>46</v>
      </c>
      <c r="B51" s="12" t="s">
        <v>57</v>
      </c>
      <c r="C51" s="15">
        <f>ROUNDUP('1-й лист'!G62/2,0)</f>
        <v>0</v>
      </c>
      <c r="D51" s="15"/>
      <c r="E51" s="15">
        <f>ROUNDUP('1-й лист'!H62/2,0)</f>
        <v>32</v>
      </c>
      <c r="F51" s="16" t="s">
        <v>114</v>
      </c>
      <c r="G51" s="15">
        <f>ROUNDUP('1-й лист'!I62/2,0)</f>
        <v>6</v>
      </c>
      <c r="H51" s="16" t="s">
        <v>114</v>
      </c>
      <c r="I51" s="15">
        <f>ROUNDUP('1-й лист'!J62/2,0)</f>
        <v>44</v>
      </c>
      <c r="J51" s="16" t="s">
        <v>114</v>
      </c>
    </row>
    <row r="52" spans="1:10" ht="52.8">
      <c r="A52" s="11">
        <v>47</v>
      </c>
      <c r="B52" s="12" t="s">
        <v>58</v>
      </c>
      <c r="C52" s="15">
        <f>ROUNDUP('1-й лист'!G63/2,0)</f>
        <v>0</v>
      </c>
      <c r="D52" s="15"/>
      <c r="E52" s="15">
        <f>ROUNDUP('1-й лист'!H63/2,0)</f>
        <v>10</v>
      </c>
      <c r="F52" s="16" t="s">
        <v>115</v>
      </c>
      <c r="G52" s="15">
        <f>ROUNDUP('1-й лист'!I63/2,0)</f>
        <v>0</v>
      </c>
      <c r="H52" s="15"/>
      <c r="I52" s="15">
        <f>ROUNDUP('1-й лист'!J63/2,0)</f>
        <v>12</v>
      </c>
      <c r="J52" s="16" t="s">
        <v>115</v>
      </c>
    </row>
    <row r="53" spans="1:10" ht="52.8">
      <c r="A53" s="11">
        <v>48</v>
      </c>
      <c r="B53" s="12" t="s">
        <v>59</v>
      </c>
      <c r="C53" s="15">
        <f>ROUNDUP('1-й лист'!G64/2,0)</f>
        <v>0</v>
      </c>
      <c r="D53" s="15"/>
      <c r="E53" s="15">
        <f>ROUNDUP('1-й лист'!H64/2,0)</f>
        <v>2</v>
      </c>
      <c r="F53" s="16" t="s">
        <v>115</v>
      </c>
      <c r="G53" s="15">
        <f>ROUNDUP('1-й лист'!I64/2,0)</f>
        <v>2</v>
      </c>
      <c r="H53" s="16" t="s">
        <v>115</v>
      </c>
      <c r="I53" s="15">
        <f>ROUNDUP('1-й лист'!J64/2,0)</f>
        <v>0</v>
      </c>
      <c r="J53" s="15"/>
    </row>
    <row r="54" spans="1:10" ht="52.8">
      <c r="A54" s="11">
        <v>49</v>
      </c>
      <c r="B54" s="12" t="s">
        <v>60</v>
      </c>
      <c r="C54" s="15">
        <f>ROUNDUP('1-й лист'!G65/2,0)</f>
        <v>290</v>
      </c>
      <c r="D54" s="16" t="s">
        <v>115</v>
      </c>
      <c r="E54" s="15">
        <f>ROUNDUP('1-й лист'!H65/2,0)</f>
        <v>0</v>
      </c>
      <c r="F54" s="15"/>
      <c r="G54" s="15">
        <f>ROUNDUP('1-й лист'!I65/2,0)</f>
        <v>0</v>
      </c>
      <c r="H54" s="15"/>
      <c r="I54" s="15">
        <f>ROUNDUP('1-й лист'!J65/2,0)</f>
        <v>0</v>
      </c>
      <c r="J54" s="15"/>
    </row>
    <row r="55" spans="1:10" ht="52.8">
      <c r="A55" s="11">
        <v>50</v>
      </c>
      <c r="B55" s="12" t="s">
        <v>61</v>
      </c>
      <c r="C55" s="15">
        <f>ROUNDUP('1-й лист'!G66/2,0)</f>
        <v>0</v>
      </c>
      <c r="D55" s="15"/>
      <c r="E55" s="15">
        <f>ROUNDUP('1-й лист'!H66/2,0)</f>
        <v>10</v>
      </c>
      <c r="F55" s="16" t="s">
        <v>113</v>
      </c>
      <c r="G55" s="15">
        <f>ROUNDUP('1-й лист'!I66/2,0)</f>
        <v>2</v>
      </c>
      <c r="H55" s="16" t="s">
        <v>113</v>
      </c>
      <c r="I55" s="15">
        <f>ROUNDUP('1-й лист'!J66/2,0)</f>
        <v>8</v>
      </c>
      <c r="J55" s="16" t="s">
        <v>113</v>
      </c>
    </row>
    <row r="56" spans="1:10" ht="52.8">
      <c r="A56" s="11">
        <v>51</v>
      </c>
      <c r="B56" s="12" t="s">
        <v>62</v>
      </c>
      <c r="C56" s="15">
        <f>ROUNDUP('1-й лист'!G67/2,0)</f>
        <v>0</v>
      </c>
      <c r="D56" s="15"/>
      <c r="E56" s="15">
        <f>ROUNDUP('1-й лист'!H67/2,0)</f>
        <v>2</v>
      </c>
      <c r="F56" s="16" t="s">
        <v>115</v>
      </c>
      <c r="G56" s="15">
        <f>ROUNDUP('1-й лист'!I67/2,0)</f>
        <v>0</v>
      </c>
      <c r="H56" s="15"/>
      <c r="I56" s="15">
        <f>ROUNDUP('1-й лист'!J67/2,0)</f>
        <v>0</v>
      </c>
      <c r="J56" s="15"/>
    </row>
    <row r="57" spans="1:10" ht="26.4">
      <c r="A57" s="11">
        <v>52</v>
      </c>
      <c r="B57" s="12" t="s">
        <v>63</v>
      </c>
      <c r="C57" s="15">
        <f>ROUNDUP('1-й лист'!G68/2,0)</f>
        <v>0</v>
      </c>
      <c r="D57" s="15"/>
      <c r="E57" s="15">
        <f>ROUNDUP('1-й лист'!H68/2,0)</f>
        <v>0</v>
      </c>
      <c r="F57" s="15"/>
      <c r="G57" s="15">
        <f>ROUNDUP('1-й лист'!I68/2,0)</f>
        <v>2</v>
      </c>
      <c r="H57" s="16" t="s">
        <v>113</v>
      </c>
      <c r="I57" s="15">
        <f>ROUNDUP('1-й лист'!J68/2,0)</f>
        <v>0</v>
      </c>
      <c r="J57" s="15"/>
    </row>
    <row r="58" spans="1:10" ht="52.8">
      <c r="A58" s="11">
        <v>53</v>
      </c>
      <c r="B58" s="12" t="s">
        <v>64</v>
      </c>
      <c r="C58" s="15">
        <f>ROUNDUP('1-й лист'!G69/2,0)</f>
        <v>0</v>
      </c>
      <c r="D58" s="15"/>
      <c r="E58" s="15">
        <f>ROUNDUP('1-й лист'!H69/2,0)</f>
        <v>2</v>
      </c>
      <c r="F58" s="16" t="s">
        <v>114</v>
      </c>
      <c r="G58" s="15">
        <f>ROUNDUP('1-й лист'!I69/2,0)</f>
        <v>0</v>
      </c>
      <c r="H58" s="15"/>
      <c r="I58" s="15">
        <f>ROUNDUP('1-й лист'!J69/2,0)</f>
        <v>0</v>
      </c>
      <c r="J58" s="15"/>
    </row>
    <row r="59" spans="1:10" ht="52.8">
      <c r="A59" s="11">
        <v>54</v>
      </c>
      <c r="B59" s="12" t="s">
        <v>65</v>
      </c>
      <c r="C59" s="15">
        <f>ROUNDUP('1-й лист'!G70/2,0)</f>
        <v>0</v>
      </c>
      <c r="D59" s="15"/>
      <c r="E59" s="15">
        <f>ROUNDUP('1-й лист'!H70/2,0)</f>
        <v>2</v>
      </c>
      <c r="F59" s="16" t="s">
        <v>114</v>
      </c>
      <c r="G59" s="15">
        <f>ROUNDUP('1-й лист'!I70/2,0)</f>
        <v>0</v>
      </c>
      <c r="H59" s="15"/>
      <c r="I59" s="15">
        <f>ROUNDUP('1-й лист'!J70/2,0)</f>
        <v>0</v>
      </c>
      <c r="J59" s="15"/>
    </row>
    <row r="60" spans="1:10" ht="26.4">
      <c r="A60" s="11">
        <v>55</v>
      </c>
      <c r="B60" s="12" t="s">
        <v>66</v>
      </c>
      <c r="C60" s="15">
        <f>ROUNDUP('1-й лист'!G71/2,0)</f>
        <v>0</v>
      </c>
      <c r="D60" s="15"/>
      <c r="E60" s="15">
        <f>ROUNDUP('1-й лист'!H71/2,0)</f>
        <v>0</v>
      </c>
      <c r="F60" s="15"/>
      <c r="G60" s="15">
        <f>ROUNDUP('1-й лист'!I71/2,0)</f>
        <v>14</v>
      </c>
      <c r="H60" s="16" t="s">
        <v>114</v>
      </c>
      <c r="I60" s="15">
        <f>ROUNDUP('1-й лист'!J71/2,0)</f>
        <v>0</v>
      </c>
      <c r="J60" s="15"/>
    </row>
    <row r="61" spans="1:10" ht="26.4">
      <c r="A61" s="11">
        <v>56</v>
      </c>
      <c r="B61" s="12" t="s">
        <v>67</v>
      </c>
      <c r="C61" s="15">
        <f>ROUNDUP('1-й лист'!G72/2,0)</f>
        <v>0</v>
      </c>
      <c r="D61" s="15"/>
      <c r="E61" s="15">
        <f>ROUNDUP('1-й лист'!H72/2,0)</f>
        <v>0</v>
      </c>
      <c r="F61" s="36"/>
      <c r="G61" s="36">
        <f>ROUNDUP('1-й лист'!I72/2,0)</f>
        <v>10</v>
      </c>
      <c r="H61" s="37" t="s">
        <v>114</v>
      </c>
      <c r="I61" s="36">
        <f>ROUNDUP('1-й лист'!J72/2,0)</f>
        <v>0</v>
      </c>
      <c r="J61" s="36"/>
    </row>
    <row r="62" spans="1:10" ht="52.8">
      <c r="A62" s="11">
        <v>57</v>
      </c>
      <c r="B62" s="12" t="s">
        <v>68</v>
      </c>
      <c r="C62" s="15">
        <f>ROUNDUP('1-й лист'!G73/2,0)</f>
        <v>0</v>
      </c>
      <c r="D62" s="15"/>
      <c r="E62" s="15">
        <f>ROUNDUP('1-й лист'!H73/2,0)</f>
        <v>2</v>
      </c>
      <c r="F62" s="37" t="s">
        <v>114</v>
      </c>
      <c r="G62" s="36">
        <f>ROUNDUP('1-й лист'!I73/2,0)</f>
        <v>2</v>
      </c>
      <c r="H62" s="37" t="s">
        <v>114</v>
      </c>
      <c r="I62" s="36">
        <f>ROUNDUP('1-й лист'!J73/2,0)</f>
        <v>0</v>
      </c>
      <c r="J62" s="36"/>
    </row>
    <row r="63" spans="1:10" ht="52.8">
      <c r="A63" s="11">
        <v>58</v>
      </c>
      <c r="B63" s="12" t="s">
        <v>69</v>
      </c>
      <c r="C63" s="15">
        <f>ROUNDUP('1-й лист'!G74/2,0)</f>
        <v>0</v>
      </c>
      <c r="D63" s="15"/>
      <c r="E63" s="15">
        <f>ROUNDUP('1-й лист'!H74/2,0)</f>
        <v>4</v>
      </c>
      <c r="F63" s="37" t="s">
        <v>113</v>
      </c>
      <c r="G63" s="36">
        <f>ROUNDUP('1-й лист'!I74/2,0)</f>
        <v>2</v>
      </c>
      <c r="H63" s="37" t="str">
        <f>$F$63</f>
        <v>15.07.2024-15.08.2024</v>
      </c>
      <c r="I63" s="36">
        <f>ROUNDUP('1-й лист'!J74/2,0)</f>
        <v>0</v>
      </c>
      <c r="J63" s="36"/>
    </row>
    <row r="64" spans="1:10" ht="52.8">
      <c r="A64" s="11">
        <v>59</v>
      </c>
      <c r="B64" s="12" t="s">
        <v>70</v>
      </c>
      <c r="C64" s="15">
        <f>ROUNDUP('1-й лист'!G75/2,0)</f>
        <v>0</v>
      </c>
      <c r="D64" s="15"/>
      <c r="E64" s="15">
        <f>ROUNDUP('1-й лист'!H75/2,0)</f>
        <v>2</v>
      </c>
      <c r="F64" s="37" t="s">
        <v>114</v>
      </c>
      <c r="G64" s="36">
        <f>ROUNDUP('1-й лист'!I75/2,0)</f>
        <v>0</v>
      </c>
      <c r="H64" s="36"/>
      <c r="I64" s="36">
        <f>ROUNDUP('1-й лист'!J75/2,0)</f>
        <v>0</v>
      </c>
      <c r="J64" s="36"/>
    </row>
    <row r="65" spans="1:10" ht="52.8">
      <c r="A65" s="11">
        <v>60</v>
      </c>
      <c r="B65" s="12" t="s">
        <v>71</v>
      </c>
      <c r="C65" s="15">
        <f>ROUNDUP('1-й лист'!G76/2,0)</f>
        <v>0</v>
      </c>
      <c r="D65" s="15"/>
      <c r="E65" s="15">
        <f>ROUNDUP('1-й лист'!H76/2,0)</f>
        <v>4</v>
      </c>
      <c r="F65" s="37" t="s">
        <v>113</v>
      </c>
      <c r="G65" s="36">
        <f>ROUNDUP('1-й лист'!I76/2,0)</f>
        <v>0</v>
      </c>
      <c r="H65" s="37"/>
      <c r="I65" s="36">
        <f>ROUNDUP('1-й лист'!J76/2,0)</f>
        <v>0</v>
      </c>
      <c r="J65" s="37"/>
    </row>
    <row r="66" spans="1:10" ht="52.8">
      <c r="A66" s="11">
        <v>61</v>
      </c>
      <c r="B66" s="12" t="s">
        <v>72</v>
      </c>
      <c r="C66" s="15">
        <f>ROUNDUP('1-й лист'!G77/2,0)</f>
        <v>0</v>
      </c>
      <c r="D66" s="15"/>
      <c r="E66" s="15">
        <f>ROUNDUP('1-й лист'!H77/2,0)</f>
        <v>2</v>
      </c>
      <c r="F66" s="37" t="s">
        <v>114</v>
      </c>
      <c r="G66" s="36">
        <f>ROUNDUP('1-й лист'!I77/2,0)</f>
        <v>0</v>
      </c>
      <c r="H66" s="36"/>
      <c r="I66" s="36">
        <f>ROUNDUP('1-й лист'!J77/2,0)</f>
        <v>0</v>
      </c>
      <c r="J66" s="36"/>
    </row>
    <row r="67" spans="1:10" ht="52.8">
      <c r="A67" s="11">
        <v>62</v>
      </c>
      <c r="B67" s="12" t="s">
        <v>73</v>
      </c>
      <c r="C67" s="15">
        <f>ROUNDUP('1-й лист'!G78/2,0)</f>
        <v>0</v>
      </c>
      <c r="D67" s="15"/>
      <c r="E67" s="15">
        <f>ROUNDUP('1-й лист'!H78/2,0)</f>
        <v>2</v>
      </c>
      <c r="F67" s="37" t="s">
        <v>114</v>
      </c>
      <c r="G67" s="36">
        <f>ROUNDUP('1-й лист'!I78/2,0)</f>
        <v>0</v>
      </c>
      <c r="H67" s="39"/>
      <c r="I67" s="36">
        <f>ROUNDUP('1-й лист'!J78/2,0)</f>
        <v>0</v>
      </c>
      <c r="J67" s="36"/>
    </row>
    <row r="68" spans="1:10" ht="26.4">
      <c r="A68" s="11">
        <v>63</v>
      </c>
      <c r="B68" s="12" t="s">
        <v>74</v>
      </c>
      <c r="C68" s="15">
        <f>ROUNDUP('1-й лист'!G79/2,0)</f>
        <v>0</v>
      </c>
      <c r="D68" s="15"/>
      <c r="E68" s="15">
        <f>ROUNDUP('1-й лист'!H79/2,0)</f>
        <v>0</v>
      </c>
      <c r="F68" s="37"/>
      <c r="G68" s="36">
        <f>ROUNDUP('1-й лист'!I79/2,0)</f>
        <v>4</v>
      </c>
      <c r="H68" s="37" t="s">
        <v>113</v>
      </c>
      <c r="I68" s="36">
        <f>ROUNDUP('1-й лист'!J79/2,0)</f>
        <v>0</v>
      </c>
      <c r="J68" s="36"/>
    </row>
    <row r="69" spans="1:10" ht="26.4">
      <c r="A69" s="11">
        <v>64</v>
      </c>
      <c r="B69" s="12" t="s">
        <v>103</v>
      </c>
      <c r="C69" s="15">
        <f>ROUNDUP('1-й лист'!G80/2,0)</f>
        <v>0</v>
      </c>
      <c r="D69" s="15"/>
      <c r="E69" s="15">
        <f>ROUNDUP('1-й лист'!H80/2,0)</f>
        <v>0</v>
      </c>
      <c r="F69" s="36"/>
      <c r="G69" s="36">
        <f>ROUNDUP('1-й лист'!I80/2,0)</f>
        <v>4</v>
      </c>
      <c r="H69" s="37" t="s">
        <v>113</v>
      </c>
      <c r="I69" s="36">
        <f>ROUNDUP('1-й лист'!J80/2,0)</f>
        <v>0</v>
      </c>
      <c r="J69" s="36"/>
    </row>
    <row r="70" spans="1:10" ht="26.4">
      <c r="A70" s="11">
        <v>65</v>
      </c>
      <c r="B70" s="12" t="s">
        <v>75</v>
      </c>
      <c r="C70" s="15">
        <f>ROUNDUP('1-й лист'!G81/2,0)</f>
        <v>0</v>
      </c>
      <c r="D70" s="15"/>
      <c r="E70" s="15">
        <f>ROUNDUP('1-й лист'!H81/2,0)</f>
        <v>0</v>
      </c>
      <c r="F70" s="37"/>
      <c r="G70" s="36">
        <f>ROUNDUP('1-й лист'!I81/2,0)</f>
        <v>2</v>
      </c>
      <c r="H70" s="37" t="s">
        <v>113</v>
      </c>
      <c r="I70" s="36">
        <f>ROUNDUP('1-й лист'!J81/2,0)</f>
        <v>0</v>
      </c>
      <c r="J70" s="36"/>
    </row>
    <row r="71" spans="1:10" ht="52.8">
      <c r="A71" s="11">
        <v>66</v>
      </c>
      <c r="B71" s="12" t="s">
        <v>76</v>
      </c>
      <c r="C71" s="15">
        <f>ROUNDUP('1-й лист'!G82/2,0)</f>
        <v>0</v>
      </c>
      <c r="D71" s="15"/>
      <c r="E71" s="15">
        <f>ROUNDUP('1-й лист'!H82/2,0)</f>
        <v>2</v>
      </c>
      <c r="F71" s="37" t="s">
        <v>113</v>
      </c>
      <c r="G71" s="36">
        <f>ROUNDUP('1-й лист'!I82/2,0)</f>
        <v>0</v>
      </c>
      <c r="H71" s="37"/>
      <c r="I71" s="36">
        <f>ROUNDUP('1-й лист'!J82/2,0)</f>
        <v>0</v>
      </c>
      <c r="J71" s="37"/>
    </row>
    <row r="72" spans="1:10" ht="27.75" customHeight="1">
      <c r="A72" s="11">
        <v>67</v>
      </c>
      <c r="B72" s="12" t="s">
        <v>102</v>
      </c>
      <c r="C72" s="15">
        <f>ROUNDUP('1-й лист'!G83/2,0)</f>
        <v>0</v>
      </c>
      <c r="D72" s="15"/>
      <c r="E72" s="15">
        <f>ROUNDUP('1-й лист'!H83/2,0)</f>
        <v>0</v>
      </c>
      <c r="F72" s="37"/>
      <c r="G72" s="36">
        <f>ROUNDUP('1-й лист'!I83/2,0)</f>
        <v>2</v>
      </c>
      <c r="H72" s="37" t="s">
        <v>122</v>
      </c>
      <c r="I72" s="36">
        <v>0</v>
      </c>
      <c r="J72" s="37"/>
    </row>
    <row r="73" spans="1:10" ht="52.8">
      <c r="A73" s="11">
        <v>68</v>
      </c>
      <c r="B73" s="12" t="s">
        <v>77</v>
      </c>
      <c r="C73" s="15">
        <f>ROUNDUP('1-й лист'!G84/2,0)</f>
        <v>0</v>
      </c>
      <c r="D73" s="15"/>
      <c r="E73" s="15">
        <f>ROUNDUP('1-й лист'!H84/2,0)</f>
        <v>2</v>
      </c>
      <c r="F73" s="37" t="s">
        <v>113</v>
      </c>
      <c r="G73" s="36">
        <f>ROUNDUP('1-й лист'!I84/2,0)</f>
        <v>0</v>
      </c>
      <c r="H73" s="37"/>
      <c r="I73" s="36">
        <f>ROUNDUP('1-й лист'!J84/2,0)</f>
        <v>0</v>
      </c>
      <c r="J73" s="37"/>
    </row>
    <row r="74" spans="1:10" ht="26.4">
      <c r="A74" s="11">
        <v>69</v>
      </c>
      <c r="B74" s="12" t="s">
        <v>104</v>
      </c>
      <c r="C74" s="15">
        <f>ROUNDUP('1-й лист'!G85/2,0)</f>
        <v>0</v>
      </c>
      <c r="D74" s="15"/>
      <c r="E74" s="15">
        <f>ROUNDUP('1-й лист'!H85/2,0)</f>
        <v>0</v>
      </c>
      <c r="F74" s="37"/>
      <c r="G74" s="36">
        <f>ROUNDUP('1-й лист'!I85/2,0)</f>
        <v>2</v>
      </c>
      <c r="H74" s="37" t="s">
        <v>113</v>
      </c>
      <c r="I74" s="36">
        <f>ROUNDUP('1-й лист'!J85/2,0)</f>
        <v>0</v>
      </c>
      <c r="J74" s="37"/>
    </row>
    <row r="75" spans="1:10" ht="52.8">
      <c r="A75" s="11">
        <v>70</v>
      </c>
      <c r="B75" s="12" t="s">
        <v>78</v>
      </c>
      <c r="C75" s="15">
        <f>ROUNDUP('1-й лист'!G86/2,0)</f>
        <v>0</v>
      </c>
      <c r="D75" s="15"/>
      <c r="E75" s="15">
        <f>ROUNDUP('1-й лист'!H86/2,0)</f>
        <v>2</v>
      </c>
      <c r="F75" s="37" t="s">
        <v>113</v>
      </c>
      <c r="G75" s="36">
        <f>ROUNDUP('1-й лист'!I86/2,0)</f>
        <v>0</v>
      </c>
      <c r="H75" s="37"/>
      <c r="I75" s="36">
        <f>ROUNDUP('1-й лист'!J86/2,0)</f>
        <v>0</v>
      </c>
      <c r="J75" s="37"/>
    </row>
    <row r="76" spans="1:10" ht="52.8">
      <c r="A76" s="11">
        <v>71</v>
      </c>
      <c r="B76" s="12" t="s">
        <v>79</v>
      </c>
      <c r="C76" s="15">
        <f>ROUNDUP('1-й лист'!G87/2,0)</f>
        <v>0</v>
      </c>
      <c r="E76" s="15">
        <f>ROUNDUP('1-й лист'!H87/2,0)</f>
        <v>2</v>
      </c>
      <c r="F76" s="37" t="s">
        <v>113</v>
      </c>
      <c r="G76" s="36">
        <f>ROUNDUP('1-й лист'!I87/2,0)</f>
        <v>0</v>
      </c>
      <c r="H76" s="37"/>
      <c r="I76" s="36">
        <f>ROUNDUP('1-й лист'!J87/2,0)</f>
        <v>0</v>
      </c>
      <c r="J76" s="37"/>
    </row>
    <row r="77" spans="1:10" ht="52.8">
      <c r="A77" s="11">
        <v>72</v>
      </c>
      <c r="B77" s="12" t="s">
        <v>80</v>
      </c>
      <c r="C77" s="15">
        <f>ROUNDUP('1-й лист'!G88/2,0)</f>
        <v>0</v>
      </c>
      <c r="D77" s="15"/>
      <c r="E77" s="15">
        <f>ROUNDUP('1-й лист'!H88/2,0)</f>
        <v>2</v>
      </c>
      <c r="F77" s="37" t="s">
        <v>113</v>
      </c>
      <c r="G77" s="36">
        <f>ROUNDUP('1-й лист'!I88/2,0)</f>
        <v>2</v>
      </c>
      <c r="H77" s="37" t="s">
        <v>113</v>
      </c>
      <c r="I77" s="36">
        <f>ROUNDUP('1-й лист'!J88/2,0)</f>
        <v>0</v>
      </c>
      <c r="J77" s="37"/>
    </row>
    <row r="78" spans="1:10" ht="52.8">
      <c r="A78" s="11">
        <v>73</v>
      </c>
      <c r="B78" s="12" t="s">
        <v>81</v>
      </c>
      <c r="C78" s="15">
        <f>ROUNDUP('1-й лист'!G89/2,0)</f>
        <v>0</v>
      </c>
      <c r="D78" s="15"/>
      <c r="E78" s="15">
        <f>ROUNDUP('1-й лист'!H89/2,0)</f>
        <v>2</v>
      </c>
      <c r="F78" s="37" t="str">
        <f>$H$72</f>
        <v>15.10.2024-15.11.2024</v>
      </c>
      <c r="G78" s="36">
        <f>ROUNDUP('1-й лист'!I89/2,0)</f>
        <v>0</v>
      </c>
      <c r="H78" s="37"/>
      <c r="I78" s="36">
        <f>ROUNDUP('1-й лист'!J89/2,0)</f>
        <v>0</v>
      </c>
      <c r="J78" s="37"/>
    </row>
    <row r="79" spans="1:10" ht="26.4">
      <c r="A79" s="11">
        <v>74</v>
      </c>
      <c r="B79" s="25" t="s">
        <v>90</v>
      </c>
      <c r="C79" s="15">
        <f>ROUNDUP('1-й лист'!G90/2,0)</f>
        <v>0</v>
      </c>
      <c r="D79" s="15"/>
      <c r="E79" s="15">
        <f>ROUNDUP('1-й лист'!H90/2,0)</f>
        <v>0</v>
      </c>
      <c r="F79" s="37"/>
      <c r="G79" s="36">
        <f>ROUNDUP('1-й лист'!I90/2,0)</f>
        <v>0</v>
      </c>
      <c r="H79" s="37"/>
      <c r="I79" s="36">
        <f>ROUNDUP('1-й лист'!J90/2,0)</f>
        <v>4</v>
      </c>
      <c r="J79" s="37" t="s">
        <v>113</v>
      </c>
    </row>
    <row r="80" spans="1:10" ht="26.4">
      <c r="A80" s="11">
        <v>75</v>
      </c>
      <c r="B80" s="25" t="s">
        <v>91</v>
      </c>
      <c r="C80" s="15">
        <f>ROUNDUP('1-й лист'!G91/2,0)</f>
        <v>0</v>
      </c>
      <c r="D80" s="15"/>
      <c r="E80" s="15">
        <f>ROUNDUP('1-й лист'!H91/2,0)</f>
        <v>0</v>
      </c>
      <c r="F80" s="37"/>
      <c r="G80" s="36">
        <f>ROUNDUP('1-й лист'!I91/2,0)</f>
        <v>0</v>
      </c>
      <c r="H80" s="37"/>
      <c r="I80" s="36">
        <f>ROUNDUP('1-й лист'!J91/2,0)</f>
        <v>2</v>
      </c>
      <c r="J80" s="37" t="s">
        <v>113</v>
      </c>
    </row>
    <row r="81" spans="1:10" ht="27" customHeight="1">
      <c r="A81" s="11">
        <v>76</v>
      </c>
      <c r="B81" s="25" t="s">
        <v>105</v>
      </c>
      <c r="C81" s="15">
        <f>ROUNDUP('1-й лист'!G92/2,0)</f>
        <v>0</v>
      </c>
      <c r="D81" s="15"/>
      <c r="E81" s="15">
        <f>ROUNDUP('1-й лист'!H92/2,0)</f>
        <v>2</v>
      </c>
      <c r="F81" s="37" t="str">
        <f>$F$78</f>
        <v>15.10.2024-15.11.2024</v>
      </c>
      <c r="G81" s="36">
        <f>ROUNDUP('1-й лист'!I92/2,0)</f>
        <v>0</v>
      </c>
      <c r="H81" s="37"/>
      <c r="I81" s="36">
        <f>ROUNDUP('1-й лист'!J92/2,0)</f>
        <v>0</v>
      </c>
      <c r="J81" s="37"/>
    </row>
    <row r="82" spans="1:10" ht="52.8">
      <c r="A82" s="11">
        <v>77</v>
      </c>
      <c r="B82" s="25" t="s">
        <v>92</v>
      </c>
      <c r="C82" s="15">
        <f>ROUNDUP('1-й лист'!G93/2,0)</f>
        <v>0</v>
      </c>
      <c r="D82" s="16"/>
      <c r="E82" s="15">
        <f>ROUNDUP('1-й лист'!H93/2,0)</f>
        <v>2</v>
      </c>
      <c r="F82" s="37" t="str">
        <f t="shared" ref="F82:F85" si="0">$F$78</f>
        <v>15.10.2024-15.11.2024</v>
      </c>
      <c r="G82" s="36">
        <f>ROUNDUP('1-й лист'!I93/2,0)</f>
        <v>0</v>
      </c>
      <c r="H82" s="37"/>
      <c r="I82" s="36">
        <f>ROUNDUP('1-й лист'!J93/2,0)</f>
        <v>0</v>
      </c>
      <c r="J82" s="38"/>
    </row>
    <row r="83" spans="1:10" ht="52.8">
      <c r="A83" s="11">
        <v>78</v>
      </c>
      <c r="B83" s="25" t="s">
        <v>88</v>
      </c>
      <c r="C83" s="15">
        <f>ROUNDUP('1-й лист'!G94/2,0)</f>
        <v>0</v>
      </c>
      <c r="D83" s="15"/>
      <c r="E83" s="15">
        <f>ROUNDUP('1-й лист'!H94/2,0)</f>
        <v>2</v>
      </c>
      <c r="F83" s="37" t="str">
        <f t="shared" si="0"/>
        <v>15.10.2024-15.11.2024</v>
      </c>
      <c r="G83" s="36">
        <f>ROUNDUP('1-й лист'!I94/2,0)</f>
        <v>0</v>
      </c>
      <c r="H83" s="37"/>
      <c r="I83" s="36">
        <f>ROUNDUP('1-й лист'!J94/2,0)</f>
        <v>0</v>
      </c>
      <c r="J83" s="37"/>
    </row>
    <row r="84" spans="1:10" ht="52.8">
      <c r="A84" s="11">
        <v>79</v>
      </c>
      <c r="B84" s="25" t="s">
        <v>89</v>
      </c>
      <c r="C84" s="15">
        <f>ROUNDUP('1-й лист'!G95/2,0)</f>
        <v>0</v>
      </c>
      <c r="D84" s="15"/>
      <c r="E84" s="15">
        <f>ROUNDUP('1-й лист'!H95/2,0)</f>
        <v>2</v>
      </c>
      <c r="F84" s="37" t="str">
        <f t="shared" si="0"/>
        <v>15.10.2024-15.11.2024</v>
      </c>
      <c r="G84" s="36">
        <f>ROUNDUP('1-й лист'!I95/2,0)</f>
        <v>0</v>
      </c>
      <c r="H84" s="37"/>
      <c r="I84" s="36">
        <f>ROUNDUP('1-й лист'!J95/2,0)</f>
        <v>0</v>
      </c>
      <c r="J84" s="37"/>
    </row>
    <row r="85" spans="1:10" ht="52.8">
      <c r="A85" s="11">
        <v>80</v>
      </c>
      <c r="B85" s="25" t="str">
        <f>'1-Е ПОЛУГОДИЕ'!B85</f>
        <v>ООО "МЕДКЛУБ"</v>
      </c>
      <c r="C85" s="15">
        <f>ROUNDUP('1-й лист'!G96/2,0)</f>
        <v>0</v>
      </c>
      <c r="D85" s="1"/>
      <c r="E85" s="15">
        <f>ROUNDUP('1-й лист'!H96/2,0)</f>
        <v>2</v>
      </c>
      <c r="F85" s="37" t="str">
        <f t="shared" si="0"/>
        <v>15.10.2024-15.11.2024</v>
      </c>
      <c r="G85" s="36">
        <f>ROUNDUP('1-й лист'!I96/2,0)</f>
        <v>0</v>
      </c>
      <c r="H85" s="38"/>
      <c r="I85" s="36">
        <f>ROUNDUP('1-й лист'!J96/2,0)</f>
        <v>2</v>
      </c>
      <c r="J85" s="40" t="str">
        <f>$F$85</f>
        <v>15.10.2024-15.11.2024</v>
      </c>
    </row>
    <row r="86" spans="1:10" ht="20.399999999999999">
      <c r="A86" s="11">
        <v>81</v>
      </c>
      <c r="B86" s="25" t="str">
        <f>'1-Е ПОЛУГОДИЕ'!B86</f>
        <v>ООО "СКАНДИНАВИЯ АВА-ПЕТЕР"</v>
      </c>
      <c r="C86" s="15">
        <f>ROUNDUP('1-й лист'!G97/2,0)</f>
        <v>0</v>
      </c>
      <c r="D86" s="1"/>
      <c r="E86" s="15">
        <f>ROUNDUP('1-й лист'!H97/2,0)</f>
        <v>0</v>
      </c>
      <c r="F86" s="38"/>
      <c r="G86" s="36">
        <f>ROUNDUP('1-й лист'!I97/2,0)</f>
        <v>2</v>
      </c>
      <c r="H86" s="41" t="str">
        <f>$F$85</f>
        <v>15.10.2024-15.11.2024</v>
      </c>
      <c r="I86" s="36">
        <f>ROUNDUP('1-й лист'!J97/2,0)</f>
        <v>0</v>
      </c>
      <c r="J86" s="38"/>
    </row>
    <row r="87" spans="1:10" ht="30.6">
      <c r="A87" s="11">
        <v>82</v>
      </c>
      <c r="B87" s="25" t="str">
        <f>'1-Е ПОЛУГОДИЕ'!B87</f>
        <v>ОГБУЗ "СМОЛЕНСКИЙ КОЖНО-ВЕНЕРОЛОГИЧЕСКИЙ ДИСПАНСЕР"</v>
      </c>
      <c r="C87" s="15">
        <f>ROUNDUP('1-й лист'!G98/2,0)</f>
        <v>0</v>
      </c>
      <c r="D87" s="1"/>
      <c r="E87" s="15">
        <f>ROUNDUP('1-й лист'!H98/2,0)</f>
        <v>4</v>
      </c>
      <c r="F87" s="42" t="str">
        <f>$F$85</f>
        <v>15.10.2024-15.11.2024</v>
      </c>
      <c r="G87" s="36">
        <f>ROUNDUP('1-й лист'!I98/2,0)</f>
        <v>0</v>
      </c>
      <c r="H87" s="38"/>
      <c r="I87" s="36">
        <f>ROUNDUP('1-й лист'!J98/2,0)</f>
        <v>0</v>
      </c>
      <c r="J87" s="38"/>
    </row>
    <row r="88" spans="1:10" ht="24">
      <c r="A88" s="11">
        <v>83</v>
      </c>
      <c r="B88" s="25" t="str">
        <f>'1-Е ПОЛУГОДИЕ'!B88</f>
        <v>ООО "МРТ КЛИНИКА"</v>
      </c>
      <c r="C88" s="15">
        <f>ROUNDUP('1-й лист'!G99/2,0)</f>
        <v>0</v>
      </c>
      <c r="D88" s="1"/>
      <c r="E88" s="15">
        <f>ROUNDUP('1-й лист'!H99/2,0)</f>
        <v>2</v>
      </c>
      <c r="F88" s="42" t="str">
        <f t="shared" ref="F88:F90" si="1">$F$85</f>
        <v>15.10.2024-15.11.2024</v>
      </c>
      <c r="G88" s="36">
        <f>ROUNDUP('1-й лист'!I99/2,0)</f>
        <v>0</v>
      </c>
      <c r="H88" s="38"/>
      <c r="I88" s="36">
        <f>ROUNDUP('1-й лист'!J99/2,0)</f>
        <v>0</v>
      </c>
      <c r="J88" s="38"/>
    </row>
    <row r="89" spans="1:10" ht="24">
      <c r="A89" s="11">
        <v>84</v>
      </c>
      <c r="B89" s="25" t="str">
        <f>'1-Е ПОЛУГОДИЕ'!B89</f>
        <v>ООО "МЯТ"</v>
      </c>
      <c r="C89" s="15">
        <f>ROUNDUP('1-й лист'!G100/2,0)</f>
        <v>0</v>
      </c>
      <c r="D89" s="1"/>
      <c r="E89" s="15">
        <f>ROUNDUP('1-й лист'!H100/2,0)</f>
        <v>2</v>
      </c>
      <c r="F89" s="42" t="str">
        <f t="shared" si="1"/>
        <v>15.10.2024-15.11.2024</v>
      </c>
      <c r="G89" s="36">
        <f>ROUNDUP('1-й лист'!I100/2,0)</f>
        <v>0</v>
      </c>
      <c r="H89" s="38"/>
      <c r="I89" s="36">
        <f>ROUNDUP('1-й лист'!J100/2,0)</f>
        <v>0</v>
      </c>
      <c r="J89" s="38"/>
    </row>
    <row r="90" spans="1:10" ht="24">
      <c r="A90" s="11">
        <v>85</v>
      </c>
      <c r="B90" s="25" t="str">
        <f>'1-Е ПОЛУГОДИЕ'!B90</f>
        <v>ООО "ЛДЦ МИБС-СМОЛЕНСК"</v>
      </c>
      <c r="C90" s="15">
        <f>ROUNDUP('1-й лист'!G101/2,0)</f>
        <v>0</v>
      </c>
      <c r="D90" s="1"/>
      <c r="E90" s="15">
        <f>ROUNDUP('1-й лист'!H101/2,0)</f>
        <v>2</v>
      </c>
      <c r="F90" s="42" t="str">
        <f t="shared" si="1"/>
        <v>15.10.2024-15.11.2024</v>
      </c>
      <c r="G90" s="36">
        <f>ROUNDUP('1-й лист'!I101/2,0)</f>
        <v>0</v>
      </c>
      <c r="H90" s="38"/>
      <c r="I90" s="36">
        <f>ROUNDUP('1-й лист'!J101/2,0)</f>
        <v>0</v>
      </c>
      <c r="J90" s="38"/>
    </row>
    <row r="91" spans="1:10" ht="24">
      <c r="A91" s="11">
        <v>86</v>
      </c>
      <c r="B91" s="25" t="str">
        <f>'1-Е ПОЛУГОДИЕ'!B91</f>
        <v>ООО "ЦЕНТР РЕПРОДУКЦИИ И ГЕНЕТИКИ"</v>
      </c>
      <c r="C91" s="15">
        <f>ROUNDUP('1-й лист'!G102/2,0)</f>
        <v>0</v>
      </c>
      <c r="D91" s="1"/>
      <c r="E91" s="15">
        <f>ROUNDUP('1-й лист'!H102/2,0)</f>
        <v>0</v>
      </c>
      <c r="F91" s="38"/>
      <c r="G91" s="36">
        <f>ROUNDUP('1-й лист'!I102/2,0)</f>
        <v>2</v>
      </c>
      <c r="H91" s="42" t="str">
        <f>$F$90</f>
        <v>15.10.2024-15.11.2024</v>
      </c>
      <c r="I91" s="36">
        <f>ROUNDUP('1-й лист'!J102/2,0)</f>
        <v>0</v>
      </c>
      <c r="J91" s="38"/>
    </row>
    <row r="93" spans="1:10" ht="15.6">
      <c r="B93" s="44" t="s">
        <v>93</v>
      </c>
      <c r="C93" s="44"/>
      <c r="D93" s="44"/>
      <c r="E93" s="44"/>
      <c r="F93" s="44"/>
      <c r="G93" s="44"/>
      <c r="H93" s="44"/>
      <c r="I93" s="44"/>
      <c r="J93" s="44"/>
    </row>
    <row r="94" spans="1:10" ht="15.6">
      <c r="B94" s="45" t="s">
        <v>94</v>
      </c>
      <c r="C94" s="45"/>
      <c r="D94" s="45"/>
      <c r="E94" s="45"/>
      <c r="F94" s="45"/>
      <c r="G94" s="45"/>
      <c r="H94" s="45"/>
      <c r="I94" s="45"/>
      <c r="J94" s="45"/>
    </row>
    <row r="95" spans="1:10" ht="15.6">
      <c r="B95" s="18">
        <f>'1-й лист'!$B$107</f>
        <v>45310</v>
      </c>
      <c r="C95" s="9"/>
      <c r="D95" s="9"/>
      <c r="E95" s="9"/>
      <c r="F95" s="9"/>
    </row>
    <row r="96" spans="1:10">
      <c r="B96" s="9" t="s">
        <v>82</v>
      </c>
      <c r="C96" s="9"/>
      <c r="D96" s="9"/>
      <c r="E96" s="9"/>
      <c r="F96" s="9"/>
    </row>
  </sheetData>
  <autoFilter ref="A5:J91"/>
  <mergeCells count="8">
    <mergeCell ref="B93:J93"/>
    <mergeCell ref="B94:J94"/>
    <mergeCell ref="A3:A5"/>
    <mergeCell ref="C3:J3"/>
    <mergeCell ref="C4:D4"/>
    <mergeCell ref="E4:F4"/>
    <mergeCell ref="G4:H4"/>
    <mergeCell ref="I4:J4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8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1-й лист</vt:lpstr>
      <vt:lpstr>1-Е ПОЛУГОДИЕ</vt:lpstr>
      <vt:lpstr>2-Е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lastPrinted>2024-01-23T12:30:24Z</cp:lastPrinted>
  <dcterms:created xsi:type="dcterms:W3CDTF">2011-10-14T07:11:28Z</dcterms:created>
  <dcterms:modified xsi:type="dcterms:W3CDTF">2024-01-24T09:55:50Z</dcterms:modified>
</cp:coreProperties>
</file>