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E91" i="4"/>
  <c r="F91"/>
  <c r="G91"/>
  <c r="H91"/>
  <c r="I91"/>
  <c r="D91"/>
  <c r="E91" i="3"/>
  <c r="F91"/>
  <c r="G91"/>
  <c r="H91"/>
  <c r="I91"/>
  <c r="D91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F9" i="1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8"/>
  <c r="D43"/>
  <c r="D11"/>
  <c r="D13"/>
  <c r="D16"/>
  <c r="D18"/>
  <c r="D23"/>
  <c r="D25"/>
  <c r="D28"/>
  <c r="D30"/>
  <c r="D35"/>
  <c r="D36"/>
  <c r="D37"/>
  <c r="D40"/>
  <c r="D42"/>
  <c r="D47"/>
  <c r="D48"/>
  <c r="D49"/>
  <c r="D52"/>
  <c r="D54"/>
  <c r="D55"/>
  <c r="D59"/>
  <c r="D60"/>
  <c r="D61"/>
  <c r="D64"/>
  <c r="D66"/>
  <c r="D67"/>
  <c r="D71"/>
  <c r="D72"/>
  <c r="D73"/>
  <c r="D76"/>
  <c r="D78"/>
  <c r="D79"/>
  <c r="D83"/>
  <c r="D84"/>
  <c r="D86"/>
  <c r="D87"/>
  <c r="D88"/>
  <c r="D8"/>
  <c r="D9"/>
  <c r="D10"/>
  <c r="D12"/>
  <c r="D14"/>
  <c r="D15"/>
  <c r="D17"/>
  <c r="D19"/>
  <c r="D20"/>
  <c r="D21"/>
  <c r="D22"/>
  <c r="D24"/>
  <c r="D26"/>
  <c r="D27"/>
  <c r="D29"/>
  <c r="D31"/>
  <c r="D32"/>
  <c r="D33"/>
  <c r="D34"/>
  <c r="D38"/>
  <c r="D39"/>
  <c r="D41"/>
  <c r="D44"/>
  <c r="D45"/>
  <c r="D46"/>
  <c r="D50"/>
  <c r="D51"/>
  <c r="D53"/>
  <c r="D56"/>
  <c r="D57"/>
  <c r="D58"/>
  <c r="D62"/>
  <c r="D63"/>
  <c r="D65"/>
  <c r="D68"/>
  <c r="D69"/>
  <c r="D70"/>
  <c r="D74"/>
  <c r="D75"/>
  <c r="D77"/>
  <c r="D80"/>
  <c r="D81"/>
  <c r="D82"/>
  <c r="D85"/>
  <c r="D89"/>
  <c r="D90"/>
  <c r="F91" l="1"/>
  <c r="D91"/>
  <c r="E9"/>
  <c r="G9"/>
  <c r="H9"/>
  <c r="I9"/>
  <c r="E10"/>
  <c r="G10"/>
  <c r="H10"/>
  <c r="I10"/>
  <c r="E11"/>
  <c r="G11"/>
  <c r="H11"/>
  <c r="I11"/>
  <c r="E12"/>
  <c r="G12"/>
  <c r="H12"/>
  <c r="I12"/>
  <c r="E13"/>
  <c r="G13"/>
  <c r="H13"/>
  <c r="I13"/>
  <c r="E14"/>
  <c r="G14"/>
  <c r="H14"/>
  <c r="I14"/>
  <c r="E15"/>
  <c r="G15"/>
  <c r="H15"/>
  <c r="I15"/>
  <c r="E16"/>
  <c r="G16"/>
  <c r="H16"/>
  <c r="I16"/>
  <c r="E17"/>
  <c r="G17"/>
  <c r="H17"/>
  <c r="I17"/>
  <c r="E18"/>
  <c r="G18"/>
  <c r="H18"/>
  <c r="I18"/>
  <c r="E19"/>
  <c r="G19"/>
  <c r="H19"/>
  <c r="I19"/>
  <c r="E20"/>
  <c r="G20"/>
  <c r="H20"/>
  <c r="I20"/>
  <c r="E21"/>
  <c r="G21"/>
  <c r="H21"/>
  <c r="I21"/>
  <c r="E22"/>
  <c r="G22"/>
  <c r="H22"/>
  <c r="I22"/>
  <c r="E23"/>
  <c r="G23"/>
  <c r="H23"/>
  <c r="I23"/>
  <c r="E24"/>
  <c r="G24"/>
  <c r="H24"/>
  <c r="I24"/>
  <c r="E25"/>
  <c r="G25"/>
  <c r="H25"/>
  <c r="I25"/>
  <c r="E26"/>
  <c r="G26"/>
  <c r="H26"/>
  <c r="I26"/>
  <c r="E27"/>
  <c r="G27"/>
  <c r="H27"/>
  <c r="I27"/>
  <c r="E28"/>
  <c r="G28"/>
  <c r="H28"/>
  <c r="I28"/>
  <c r="E29"/>
  <c r="G29"/>
  <c r="H29"/>
  <c r="I29"/>
  <c r="E30"/>
  <c r="G30"/>
  <c r="H30"/>
  <c r="I30"/>
  <c r="E31"/>
  <c r="G31"/>
  <c r="H31"/>
  <c r="I31"/>
  <c r="E32"/>
  <c r="G32"/>
  <c r="H32"/>
  <c r="I32"/>
  <c r="E33"/>
  <c r="G33"/>
  <c r="H33"/>
  <c r="I33"/>
  <c r="E34"/>
  <c r="G34"/>
  <c r="H34"/>
  <c r="I34"/>
  <c r="E35"/>
  <c r="G35"/>
  <c r="H35"/>
  <c r="I35"/>
  <c r="E36"/>
  <c r="G36"/>
  <c r="H36"/>
  <c r="I36"/>
  <c r="E37"/>
  <c r="G37"/>
  <c r="H37"/>
  <c r="I37"/>
  <c r="E38"/>
  <c r="G38"/>
  <c r="H38"/>
  <c r="I38"/>
  <c r="E39"/>
  <c r="G39"/>
  <c r="H39"/>
  <c r="I39"/>
  <c r="E40"/>
  <c r="G40"/>
  <c r="H40"/>
  <c r="I40"/>
  <c r="E41"/>
  <c r="G41"/>
  <c r="H41"/>
  <c r="I41"/>
  <c r="E42"/>
  <c r="G42"/>
  <c r="H42"/>
  <c r="I42"/>
  <c r="E43"/>
  <c r="G43"/>
  <c r="H43"/>
  <c r="I43"/>
  <c r="E44"/>
  <c r="G44"/>
  <c r="H44"/>
  <c r="I44"/>
  <c r="E45"/>
  <c r="G45"/>
  <c r="H45"/>
  <c r="I45"/>
  <c r="E46"/>
  <c r="G46"/>
  <c r="H46"/>
  <c r="I46"/>
  <c r="E47"/>
  <c r="G47"/>
  <c r="H47"/>
  <c r="I47"/>
  <c r="E48"/>
  <c r="G48"/>
  <c r="H48"/>
  <c r="I48"/>
  <c r="E49"/>
  <c r="G49"/>
  <c r="H49"/>
  <c r="I49"/>
  <c r="E50"/>
  <c r="G50"/>
  <c r="H50"/>
  <c r="I50"/>
  <c r="E51"/>
  <c r="G51"/>
  <c r="H51"/>
  <c r="I51"/>
  <c r="E52"/>
  <c r="G52"/>
  <c r="H52"/>
  <c r="I52"/>
  <c r="E53"/>
  <c r="G53"/>
  <c r="H53"/>
  <c r="I53"/>
  <c r="E54"/>
  <c r="G54"/>
  <c r="H54"/>
  <c r="I54"/>
  <c r="E55"/>
  <c r="G55"/>
  <c r="H55"/>
  <c r="I55"/>
  <c r="E56"/>
  <c r="G56"/>
  <c r="H56"/>
  <c r="I56"/>
  <c r="E57"/>
  <c r="G57"/>
  <c r="H57"/>
  <c r="I57"/>
  <c r="E58"/>
  <c r="G58"/>
  <c r="H58"/>
  <c r="I58"/>
  <c r="E59"/>
  <c r="G59"/>
  <c r="H59"/>
  <c r="I59"/>
  <c r="E60"/>
  <c r="G60"/>
  <c r="H60"/>
  <c r="I60"/>
  <c r="E61"/>
  <c r="G61"/>
  <c r="H61"/>
  <c r="I61"/>
  <c r="E62"/>
  <c r="G62"/>
  <c r="H62"/>
  <c r="I62"/>
  <c r="E63"/>
  <c r="G63"/>
  <c r="H63"/>
  <c r="I63"/>
  <c r="E64"/>
  <c r="G64"/>
  <c r="H64"/>
  <c r="I64"/>
  <c r="E65"/>
  <c r="G65"/>
  <c r="H65"/>
  <c r="I65"/>
  <c r="E66"/>
  <c r="G66"/>
  <c r="H66"/>
  <c r="I66"/>
  <c r="E67"/>
  <c r="G67"/>
  <c r="H67"/>
  <c r="I67"/>
  <c r="E68"/>
  <c r="G68"/>
  <c r="H68"/>
  <c r="I68"/>
  <c r="E69"/>
  <c r="G69"/>
  <c r="H69"/>
  <c r="I69"/>
  <c r="E70"/>
  <c r="G70"/>
  <c r="H70"/>
  <c r="I70"/>
  <c r="E71"/>
  <c r="G71"/>
  <c r="H71"/>
  <c r="I71"/>
  <c r="E72"/>
  <c r="G72"/>
  <c r="H72"/>
  <c r="I72"/>
  <c r="E73"/>
  <c r="G73"/>
  <c r="H73"/>
  <c r="I73"/>
  <c r="E74"/>
  <c r="G74"/>
  <c r="H74"/>
  <c r="I74"/>
  <c r="E75"/>
  <c r="G75"/>
  <c r="H75"/>
  <c r="I75"/>
  <c r="E76"/>
  <c r="G76"/>
  <c r="H76"/>
  <c r="I76"/>
  <c r="E77"/>
  <c r="G77"/>
  <c r="H77"/>
  <c r="I77"/>
  <c r="E78"/>
  <c r="G78"/>
  <c r="H78"/>
  <c r="I78"/>
  <c r="E79"/>
  <c r="G79"/>
  <c r="H79"/>
  <c r="I79"/>
  <c r="E80"/>
  <c r="G80"/>
  <c r="H80"/>
  <c r="I80"/>
  <c r="E81"/>
  <c r="G81"/>
  <c r="H81"/>
  <c r="I81"/>
  <c r="E82"/>
  <c r="G82"/>
  <c r="H82"/>
  <c r="I82"/>
  <c r="E83"/>
  <c r="G83"/>
  <c r="H83"/>
  <c r="I83"/>
  <c r="E84"/>
  <c r="G84"/>
  <c r="H84"/>
  <c r="I84"/>
  <c r="E85"/>
  <c r="G85"/>
  <c r="H85"/>
  <c r="I85"/>
  <c r="E86"/>
  <c r="G86"/>
  <c r="H86"/>
  <c r="I86"/>
  <c r="E87"/>
  <c r="G87"/>
  <c r="H87"/>
  <c r="I87"/>
  <c r="E88"/>
  <c r="G88"/>
  <c r="H88"/>
  <c r="I88"/>
  <c r="E89"/>
  <c r="G89"/>
  <c r="H89"/>
  <c r="I89"/>
  <c r="E90"/>
  <c r="G90"/>
  <c r="H90"/>
  <c r="I90"/>
  <c r="H8"/>
  <c r="I8"/>
  <c r="E8"/>
  <c r="E91" l="1"/>
  <c r="H91"/>
  <c r="I91"/>
  <c r="J92"/>
  <c r="J89" l="1"/>
  <c r="J88"/>
  <c r="J7" i="3"/>
  <c r="J7" i="4" s="1"/>
  <c r="J7" i="5" s="1"/>
  <c r="J8" i="3" l="1"/>
  <c r="J91" s="1"/>
  <c r="J8" i="5"/>
  <c r="J8" i="4"/>
  <c r="J91" s="1"/>
  <c r="G91" i="5"/>
  <c r="I91" l="1"/>
  <c r="E91"/>
  <c r="H91"/>
  <c r="D91"/>
  <c r="I93" i="1" l="1"/>
  <c r="J28"/>
  <c r="J23"/>
  <c r="J80"/>
  <c r="J68"/>
  <c r="J56"/>
  <c r="J44"/>
  <c r="J20"/>
  <c r="J9"/>
  <c r="J12"/>
  <c r="J17"/>
  <c r="J32"/>
  <c r="J35"/>
  <c r="J49"/>
  <c r="J25"/>
  <c r="J14"/>
  <c r="J42"/>
  <c r="J30"/>
  <c r="J19"/>
  <c r="J33"/>
  <c r="J21"/>
  <c r="J10"/>
  <c r="J26"/>
  <c r="J15"/>
  <c r="J73"/>
  <c r="J90"/>
  <c r="J37"/>
  <c r="J67"/>
  <c r="J85"/>
  <c r="J61"/>
  <c r="J78"/>
  <c r="J66"/>
  <c r="J54"/>
  <c r="J71"/>
  <c r="J59"/>
  <c r="J76"/>
  <c r="J64"/>
  <c r="J52"/>
  <c r="J40"/>
  <c r="J81"/>
  <c r="J69"/>
  <c r="J57"/>
  <c r="J45"/>
  <c r="J74"/>
  <c r="J62"/>
  <c r="J50"/>
  <c r="J38"/>
  <c r="J87"/>
  <c r="J79"/>
  <c r="J55"/>
  <c r="J43"/>
  <c r="J31"/>
  <c r="J83"/>
  <c r="J72"/>
  <c r="J60"/>
  <c r="J48"/>
  <c r="J36"/>
  <c r="J24"/>
  <c r="J13"/>
  <c r="J86"/>
  <c r="J77"/>
  <c r="J65"/>
  <c r="J53"/>
  <c r="J41"/>
  <c r="J29"/>
  <c r="J18"/>
  <c r="J82"/>
  <c r="J70"/>
  <c r="J58"/>
  <c r="J46"/>
  <c r="J34"/>
  <c r="J22"/>
  <c r="J11"/>
  <c r="J84"/>
  <c r="J75"/>
  <c r="J63"/>
  <c r="J51"/>
  <c r="J39"/>
  <c r="J27"/>
  <c r="J16"/>
  <c r="C2" i="3" l="1"/>
  <c r="C2" i="4" s="1"/>
  <c r="C2" i="5" s="1"/>
  <c r="C4" i="3"/>
  <c r="C4" i="4" s="1"/>
  <c r="C4" i="5" s="1"/>
  <c r="G8" i="1" l="1"/>
  <c r="G91" l="1"/>
  <c r="H93"/>
  <c r="G93" l="1"/>
  <c r="E93"/>
  <c r="J8"/>
  <c r="D93"/>
  <c r="J91" i="5"/>
  <c r="F91"/>
  <c r="J47" i="1"/>
  <c r="J91" l="1"/>
  <c r="J93" s="1"/>
  <c r="F93"/>
</calcChain>
</file>

<file path=xl/sharedStrings.xml><?xml version="1.0" encoding="utf-8"?>
<sst xmlns="http://schemas.openxmlformats.org/spreadsheetml/2006/main" count="393" uniqueCount="106">
  <si>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</si>
  <si>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</si>
  <si>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</si>
  <si>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</si>
  <si>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</si>
  <si>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</si>
  <si>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</si>
  <si>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</si>
  <si>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</si>
  <si>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</si>
  <si>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</si>
  <si>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</si>
  <si>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</si>
  <si>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</si>
  <si>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</si>
  <si>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</si>
  <si>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</si>
  <si>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</si>
  <si>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</si>
  <si>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</si>
  <si>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</si>
  <si>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</si>
  <si>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</si>
  <si>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</si>
  <si>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</si>
  <si>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</si>
  <si>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</si>
  <si>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</si>
  <si>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</si>
  <si>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</si>
  <si>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</si>
  <si>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</si>
  <si>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</si>
  <si>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</si>
  <si>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</si>
  <si>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</si>
  <si>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</si>
  <si>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</si>
  <si>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</si>
  <si>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</si>
  <si>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</si>
  <si>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</si>
  <si>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</si>
  <si>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</si>
  <si>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</si>
  <si>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</si>
  <si>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</si>
  <si>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</si>
  <si>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</si>
  <si>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</si>
  <si>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</si>
  <si>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</si>
  <si>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</si>
  <si>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</si>
  <si>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</si>
  <si>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</si>
  <si>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</si>
  <si>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</si>
  <si>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</si>
  <si>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</si>
  <si>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</si>
  <si>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</si>
  <si>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</si>
  <si>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</si>
  <si>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</si>
  <si>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</si>
  <si>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</si>
  <si>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</si>
  <si>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</si>
  <si>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</si>
  <si>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</si>
  <si>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</si>
  <si>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</si>
  <si>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</si>
  <si>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</si>
  <si>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</si>
  <si>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</si>
  <si>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</si>
  <si>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</si>
  <si>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</si>
  <si>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</si>
  <si>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</si>
  <si>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</si>
  <si>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</si>
  <si>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</si>
  <si>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</si>
  <si>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</si>
  <si>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</si>
  <si>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</si>
  <si>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</si>
  <si>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</si>
  <si>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</si>
  <si>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</si>
  <si>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</si>
  <si>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Стоимость медицинской помощи в разрезе медицинских и страховых медицинских организаций на 2024 год</t>
  </si>
  <si>
    <t>ВСЕГО 2024 год</t>
  </si>
  <si>
    <t>ООО «НМЦ клинической лабораторной диагностики Ситилаб» (г.Москва)</t>
  </si>
  <si>
    <t>ООО "МЯТ"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</si>
  <si>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</si>
  <si>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</si>
  <si>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</si>
  <si>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ООО "Гинея"</t>
  </si>
  <si>
    <t>ООО ЛДЦ МИБ СИСТЕМ-СМОЛЕНСКА</t>
  </si>
  <si>
    <t>ОГБУЗ "Клинический родильный дом"</t>
  </si>
  <si>
    <t>ООО "Клиника Фомина Тверь"</t>
  </si>
  <si>
    <t>Утверждено на заседании Комиссии по разработке Территориальной программы ОМС от 30.09.2024 года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</si>
</sst>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\ _₽_-;\-* #,##0.0\ _₽_-;_-* &quot;-&quot;??\ _₽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0" fontId="18" fillId="0" borderId="0" xfId="0" applyFont="1" applyAlignment="1">
      <alignment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9" fillId="2" borderId="4" xfId="1" applyNumberFormat="1" applyFont="1" applyFill="1" applyBorder="1" applyAlignment="1" applyProtection="1">
      <alignment vertical="center" wrapText="1"/>
    </xf>
    <xf numFmtId="49" fontId="19" fillId="2" borderId="5" xfId="1" applyNumberFormat="1" applyFont="1" applyFill="1" applyBorder="1" applyAlignment="1" applyProtection="1">
      <alignment vertical="center" wrapText="1"/>
    </xf>
    <xf numFmtId="49" fontId="19" fillId="2" borderId="4" xfId="1" applyNumberFormat="1" applyFont="1" applyFill="1" applyBorder="1" applyAlignment="1" applyProtection="1">
      <alignment horizontal="left" vertical="center" wrapText="1"/>
    </xf>
    <xf numFmtId="0" fontId="20" fillId="2" borderId="4" xfId="0" applyFont="1" applyFill="1" applyBorder="1" applyAlignment="1">
      <alignment vertical="top" wrapText="1"/>
    </xf>
    <xf numFmtId="49" fontId="17" fillId="2" borderId="3" xfId="1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center" vertical="center"/>
    </xf>
    <xf numFmtId="43" fontId="9" fillId="0" borderId="4" xfId="11" applyNumberFormat="1" applyFont="1" applyFill="1" applyBorder="1" applyAlignment="1">
      <alignment horizontal="center" vertical="center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4" xfId="11" applyNumberFormat="1" applyFont="1" applyFill="1" applyBorder="1" applyAlignment="1">
      <alignment horizontal="center" vertic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3" fontId="21" fillId="0" borderId="4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/>
    <xf numFmtId="0" fontId="0" fillId="2" borderId="0" xfId="0" applyFont="1" applyFill="1"/>
    <xf numFmtId="43" fontId="0" fillId="0" borderId="0" xfId="11" applyNumberFormat="1" applyFont="1" applyFill="1"/>
    <xf numFmtId="166" fontId="0" fillId="0" borderId="0" xfId="11" applyNumberFormat="1" applyFont="1" applyFill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4" fillId="0" borderId="4" xfId="11" applyNumberFormat="1" applyFont="1" applyFill="1" applyBorder="1" applyAlignment="1">
      <alignment horizontal="center" vertical="center" wrapText="1"/>
    </xf>
    <xf numFmtId="43" fontId="8" fillId="2" borderId="4" xfId="11" applyNumberFormat="1" applyFont="1" applyFill="1" applyBorder="1" applyAlignment="1" applyProtection="1">
      <alignment horizontal="center" vertical="center" wrapText="1"/>
      <protection locked="0"/>
    </xf>
    <xf numFmtId="43" fontId="0" fillId="0" borderId="4" xfId="11" applyNumberFormat="1" applyFont="1" applyFill="1" applyBorder="1"/>
    <xf numFmtId="43" fontId="0" fillId="0" borderId="0" xfId="0" applyNumberFormat="1" applyFill="1"/>
    <xf numFmtId="43" fontId="0" fillId="0" borderId="0" xfId="1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L99"/>
  <sheetViews>
    <sheetView tabSelected="1"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P88" sqref="P88"/>
    </sheetView>
  </sheetViews>
  <sheetFormatPr defaultColWidth="8.85546875" defaultRowHeight="18.75"/>
  <cols>
    <col min="1" max="1" width="4.42578125" style="29" customWidth="1"/>
    <col min="2" max="2" width="8.85546875" style="13"/>
    <col min="3" max="3" width="41.140625" style="53" customWidth="1"/>
    <col min="4" max="4" width="25.140625" style="33" customWidth="1"/>
    <col min="5" max="5" width="21.85546875" style="33" customWidth="1"/>
    <col min="6" max="7" width="24.5703125" style="33" customWidth="1"/>
    <col min="8" max="8" width="23.28515625" style="33" customWidth="1"/>
    <col min="9" max="9" width="20.28515625" style="33" customWidth="1"/>
    <col min="10" max="10" width="25.5703125" style="59" customWidth="1"/>
    <col min="11" max="11" width="11.140625" style="3" customWidth="1"/>
    <col min="12" max="12" width="11.7109375" style="3" customWidth="1"/>
    <col min="13" max="16384" width="8.85546875" style="3"/>
  </cols>
  <sheetData>
    <row r="1" spans="1:12" ht="24.75" customHeight="1">
      <c r="A1" s="24"/>
      <c r="C1" s="51"/>
      <c r="D1" s="48"/>
      <c r="E1" s="48"/>
      <c r="F1" s="48"/>
      <c r="G1" s="48"/>
      <c r="H1" s="67" t="s">
        <v>68</v>
      </c>
      <c r="I1" s="67"/>
      <c r="J1" s="67"/>
    </row>
    <row r="2" spans="1:12" ht="21" customHeight="1">
      <c r="A2" s="24"/>
      <c r="C2" s="72" t="s">
        <v>105</v>
      </c>
      <c r="D2" s="72"/>
      <c r="E2" s="72"/>
      <c r="F2" s="72"/>
      <c r="G2" s="72"/>
      <c r="H2" s="72"/>
      <c r="I2" s="72"/>
      <c r="J2" s="72"/>
    </row>
    <row r="3" spans="1:12">
      <c r="A3" s="25"/>
      <c r="C3" s="52"/>
      <c r="D3" s="50"/>
      <c r="E3" s="50"/>
      <c r="F3" s="49"/>
      <c r="G3" s="49"/>
      <c r="H3" s="67"/>
      <c r="I3" s="67"/>
      <c r="J3" s="67"/>
    </row>
    <row r="4" spans="1:12">
      <c r="A4" s="25"/>
      <c r="C4" s="68" t="s">
        <v>94</v>
      </c>
      <c r="D4" s="68"/>
      <c r="E4" s="68"/>
      <c r="F4" s="68"/>
      <c r="G4" s="68"/>
      <c r="H4" s="68"/>
      <c r="I4" s="68"/>
      <c r="J4" s="68"/>
    </row>
    <row r="5" spans="1:12" ht="24" customHeight="1">
      <c r="A5" s="26"/>
      <c r="C5" s="68"/>
      <c r="D5" s="68"/>
      <c r="E5" s="68"/>
      <c r="F5" s="68"/>
      <c r="G5" s="68"/>
      <c r="H5" s="68"/>
      <c r="I5" s="46"/>
      <c r="J5" s="60" t="s">
        <v>67</v>
      </c>
    </row>
    <row r="6" spans="1:12" ht="21.6" customHeight="1">
      <c r="A6" s="66" t="s">
        <v>1</v>
      </c>
      <c r="B6" s="66" t="s">
        <v>71</v>
      </c>
      <c r="C6" s="69" t="s">
        <v>0</v>
      </c>
      <c r="D6" s="70"/>
      <c r="E6" s="70"/>
      <c r="F6" s="70"/>
      <c r="G6" s="70"/>
      <c r="H6" s="70"/>
      <c r="I6" s="70"/>
      <c r="J6" s="71"/>
    </row>
    <row r="7" spans="1:12" s="44" customFormat="1" ht="135" customHeight="1">
      <c r="A7" s="66"/>
      <c r="B7" s="66" t="s">
        <v>71</v>
      </c>
      <c r="C7" s="5" t="s">
        <v>2</v>
      </c>
      <c r="D7" s="47" t="s">
        <v>3</v>
      </c>
      <c r="E7" s="47" t="s">
        <v>4</v>
      </c>
      <c r="F7" s="47" t="s">
        <v>5</v>
      </c>
      <c r="G7" s="47" t="s">
        <v>6</v>
      </c>
      <c r="H7" s="47" t="s">
        <v>7</v>
      </c>
      <c r="I7" s="47" t="s">
        <v>90</v>
      </c>
      <c r="J7" s="61" t="s">
        <v>95</v>
      </c>
    </row>
    <row r="8" spans="1:12" ht="28.5">
      <c r="A8" s="27">
        <v>1</v>
      </c>
      <c r="B8" s="17">
        <v>670001</v>
      </c>
      <c r="C8" s="34" t="s">
        <v>12</v>
      </c>
      <c r="D8" s="62">
        <f>согаз!D8+макс!D8+капитал!D8</f>
        <v>0</v>
      </c>
      <c r="E8" s="62">
        <f>согаз!E8+макс!E8+капитал!E8</f>
        <v>0</v>
      </c>
      <c r="F8" s="62">
        <f>согаз!F8+макс!F8+капитал!F8</f>
        <v>0</v>
      </c>
      <c r="G8" s="62">
        <f>согаз!G8+макс!G8+капитал!G8</f>
        <v>17295120</v>
      </c>
      <c r="H8" s="62">
        <f>согаз!H8+макс!H8+капитал!H8</f>
        <v>0</v>
      </c>
      <c r="I8" s="62">
        <f>согаз!I8+макс!I8+капитал!I8</f>
        <v>0</v>
      </c>
      <c r="J8" s="45">
        <f>D8+F8+G8+H8+I8</f>
        <v>17295120</v>
      </c>
      <c r="K8" s="65"/>
      <c r="L8" s="64"/>
    </row>
    <row r="9" spans="1:12" ht="28.5">
      <c r="A9" s="27">
        <v>2</v>
      </c>
      <c r="B9" s="18">
        <v>670002</v>
      </c>
      <c r="C9" s="34" t="s">
        <v>8</v>
      </c>
      <c r="D9" s="62">
        <f>согаз!D9+макс!D9+капитал!D9</f>
        <v>1484215396.6325002</v>
      </c>
      <c r="E9" s="62">
        <f>согаз!E9+макс!E9+капитал!E9</f>
        <v>309350714</v>
      </c>
      <c r="F9" s="62">
        <f>согаз!F9+макс!F9+капитал!F9</f>
        <v>71814699.420000002</v>
      </c>
      <c r="G9" s="62">
        <f>согаз!G9+макс!G9+капитал!G9</f>
        <v>100907109.51000001</v>
      </c>
      <c r="H9" s="62">
        <f>согаз!H9+макс!H9+капитал!H9</f>
        <v>0</v>
      </c>
      <c r="I9" s="62">
        <f>согаз!I9+макс!I9+капитал!I9</f>
        <v>9133245</v>
      </c>
      <c r="J9" s="45">
        <f t="shared" ref="J9:J72" si="0">D9+F9+G9+H9+I9</f>
        <v>1666070450.5625002</v>
      </c>
      <c r="K9" s="65"/>
      <c r="L9" s="64"/>
    </row>
    <row r="10" spans="1:12" ht="28.5">
      <c r="A10" s="27">
        <v>3</v>
      </c>
      <c r="B10" s="18">
        <v>670003</v>
      </c>
      <c r="C10" s="34" t="s">
        <v>9</v>
      </c>
      <c r="D10" s="62">
        <f>согаз!D10+макс!D10+капитал!D10</f>
        <v>196489250.90999997</v>
      </c>
      <c r="E10" s="62">
        <f>согаз!E10+макс!E10+капитал!E10</f>
        <v>5719600</v>
      </c>
      <c r="F10" s="62">
        <f>согаз!F10+макс!F10+капитал!F10</f>
        <v>35861550.340000004</v>
      </c>
      <c r="G10" s="62">
        <f>согаз!G10+макс!G10+капитал!G10</f>
        <v>42693272.859999999</v>
      </c>
      <c r="H10" s="62">
        <f>согаз!H10+макс!H10+капитал!H10</f>
        <v>0</v>
      </c>
      <c r="I10" s="62">
        <f>согаз!I10+макс!I10+капитал!I10</f>
        <v>8959060</v>
      </c>
      <c r="J10" s="45">
        <f t="shared" si="0"/>
        <v>284003134.10999995</v>
      </c>
      <c r="K10" s="65"/>
      <c r="L10" s="64"/>
    </row>
    <row r="11" spans="1:12" ht="42.75">
      <c r="A11" s="27">
        <v>4</v>
      </c>
      <c r="B11" s="17">
        <v>670004</v>
      </c>
      <c r="C11" s="34" t="s">
        <v>10</v>
      </c>
      <c r="D11" s="62">
        <f>согаз!D11+макс!D11+капитал!D11</f>
        <v>0</v>
      </c>
      <c r="E11" s="62">
        <f>согаз!E11+макс!E11+капитал!E11</f>
        <v>0</v>
      </c>
      <c r="F11" s="62">
        <f>согаз!F11+макс!F11+капитал!F11</f>
        <v>0</v>
      </c>
      <c r="G11" s="62">
        <f>согаз!G11+макс!G11+капитал!G11</f>
        <v>72687339</v>
      </c>
      <c r="H11" s="62">
        <f>согаз!H11+макс!H11+капитал!H11</f>
        <v>0</v>
      </c>
      <c r="I11" s="62">
        <f>согаз!I11+макс!I11+капитал!I11</f>
        <v>0</v>
      </c>
      <c r="J11" s="45">
        <f t="shared" si="0"/>
        <v>72687339</v>
      </c>
      <c r="K11" s="65"/>
      <c r="L11" s="64"/>
    </row>
    <row r="12" spans="1:12" ht="42.75">
      <c r="A12" s="27">
        <v>5</v>
      </c>
      <c r="B12" s="18">
        <v>670005</v>
      </c>
      <c r="C12" s="34" t="s">
        <v>11</v>
      </c>
      <c r="D12" s="62">
        <f>согаз!D12+макс!D12+капитал!D12</f>
        <v>649786883.73000002</v>
      </c>
      <c r="E12" s="62">
        <f>согаз!E12+макс!E12+капитал!E12</f>
        <v>116150144</v>
      </c>
      <c r="F12" s="62">
        <f>согаз!F12+макс!F12+капитал!F12</f>
        <v>609387160.06999993</v>
      </c>
      <c r="G12" s="62">
        <f>согаз!G12+макс!G12+капитал!G12</f>
        <v>203838918.72000003</v>
      </c>
      <c r="H12" s="62">
        <f>согаз!H12+макс!H12+капитал!H12</f>
        <v>0</v>
      </c>
      <c r="I12" s="62">
        <f>согаз!I12+макс!I12+капитал!I12</f>
        <v>0</v>
      </c>
      <c r="J12" s="45">
        <f t="shared" si="0"/>
        <v>1463012962.52</v>
      </c>
      <c r="K12" s="65"/>
      <c r="L12" s="64"/>
    </row>
    <row r="13" spans="1:12" ht="43.5">
      <c r="A13" s="27">
        <v>6</v>
      </c>
      <c r="B13" s="17">
        <v>670006</v>
      </c>
      <c r="C13" s="35" t="s">
        <v>43</v>
      </c>
      <c r="D13" s="62">
        <f>согаз!D13+макс!D13+капитал!D13</f>
        <v>634665.41999999993</v>
      </c>
      <c r="E13" s="62">
        <f>согаз!E13+макс!E13+капитал!E13</f>
        <v>0</v>
      </c>
      <c r="F13" s="62">
        <f>согаз!F13+макс!F13+капитал!F13</f>
        <v>0</v>
      </c>
      <c r="G13" s="62">
        <f>согаз!G13+макс!G13+капитал!G13</f>
        <v>0</v>
      </c>
      <c r="H13" s="62">
        <f>согаз!H13+макс!H13+капитал!H13</f>
        <v>0</v>
      </c>
      <c r="I13" s="62">
        <f>согаз!I13+макс!I13+капитал!I13</f>
        <v>0</v>
      </c>
      <c r="J13" s="45">
        <f t="shared" si="0"/>
        <v>634665.41999999993</v>
      </c>
      <c r="K13" s="65"/>
      <c r="L13" s="64"/>
    </row>
    <row r="14" spans="1:12" ht="28.5">
      <c r="A14" s="27">
        <v>7</v>
      </c>
      <c r="B14" s="17">
        <v>670008</v>
      </c>
      <c r="C14" s="34" t="s">
        <v>75</v>
      </c>
      <c r="D14" s="62">
        <f>согаз!D14+макс!D14+капитал!D14</f>
        <v>0</v>
      </c>
      <c r="E14" s="62">
        <f>согаз!E14+макс!E14+капитал!E14</f>
        <v>0</v>
      </c>
      <c r="F14" s="62">
        <f>согаз!F14+макс!F14+капитал!F14</f>
        <v>0</v>
      </c>
      <c r="G14" s="62">
        <f>согаз!G14+макс!G14+капитал!G14</f>
        <v>26199186</v>
      </c>
      <c r="H14" s="62">
        <f>согаз!H14+макс!H14+капитал!H14</f>
        <v>0</v>
      </c>
      <c r="I14" s="62">
        <f>согаз!I14+макс!I14+капитал!I14</f>
        <v>0</v>
      </c>
      <c r="J14" s="45">
        <f t="shared" si="0"/>
        <v>26199186</v>
      </c>
      <c r="K14" s="65"/>
      <c r="L14" s="64"/>
    </row>
    <row r="15" spans="1:12" ht="28.5">
      <c r="A15" s="27">
        <v>8</v>
      </c>
      <c r="B15" s="17">
        <v>670009</v>
      </c>
      <c r="C15" s="34" t="s">
        <v>34</v>
      </c>
      <c r="D15" s="62">
        <f>согаз!D15+макс!D15+капитал!D15</f>
        <v>0</v>
      </c>
      <c r="E15" s="62">
        <f>согаз!E15+макс!E15+капитал!E15</f>
        <v>0</v>
      </c>
      <c r="F15" s="62">
        <f>согаз!F15+макс!F15+капитал!F15</f>
        <v>0</v>
      </c>
      <c r="G15" s="62">
        <f>согаз!G15+макс!G15+капитал!G15</f>
        <v>20737320</v>
      </c>
      <c r="H15" s="62">
        <f>согаз!H15+макс!H15+капитал!H15</f>
        <v>0</v>
      </c>
      <c r="I15" s="62">
        <f>согаз!I15+макс!I15+капитал!I15</f>
        <v>0</v>
      </c>
      <c r="J15" s="45">
        <f t="shared" si="0"/>
        <v>20737320</v>
      </c>
      <c r="K15" s="65"/>
      <c r="L15" s="64"/>
    </row>
    <row r="16" spans="1:12" ht="28.5">
      <c r="A16" s="27">
        <v>9</v>
      </c>
      <c r="B16" s="17">
        <v>670010</v>
      </c>
      <c r="C16" s="34" t="s">
        <v>37</v>
      </c>
      <c r="D16" s="62">
        <f>согаз!D16+макс!D16+капитал!D16</f>
        <v>0</v>
      </c>
      <c r="E16" s="62">
        <f>согаз!E16+макс!E16+капитал!E16</f>
        <v>0</v>
      </c>
      <c r="F16" s="62">
        <f>согаз!F16+макс!F16+капитал!F16</f>
        <v>0</v>
      </c>
      <c r="G16" s="62">
        <f>согаз!G16+макс!G16+капитал!G16</f>
        <v>25555968</v>
      </c>
      <c r="H16" s="62">
        <f>согаз!H16+макс!H16+капитал!H16</f>
        <v>0</v>
      </c>
      <c r="I16" s="62">
        <f>согаз!I16+макс!I16+капитал!I16</f>
        <v>0</v>
      </c>
      <c r="J16" s="45">
        <f t="shared" si="0"/>
        <v>25555968</v>
      </c>
      <c r="K16" s="65"/>
      <c r="L16" s="64"/>
    </row>
    <row r="17" spans="1:12" ht="28.5">
      <c r="A17" s="27">
        <v>10</v>
      </c>
      <c r="B17" s="17">
        <v>670011</v>
      </c>
      <c r="C17" s="34" t="s">
        <v>40</v>
      </c>
      <c r="D17" s="62">
        <f>согаз!D17+макс!D17+капитал!D17</f>
        <v>0</v>
      </c>
      <c r="E17" s="62">
        <f>согаз!E17+макс!E17+капитал!E17</f>
        <v>0</v>
      </c>
      <c r="F17" s="62">
        <f>согаз!F17+макс!F17+капитал!F17</f>
        <v>0</v>
      </c>
      <c r="G17" s="62">
        <f>согаз!G17+макс!G17+капитал!G17</f>
        <v>16548615</v>
      </c>
      <c r="H17" s="62">
        <f>согаз!H17+макс!H17+капитал!H17</f>
        <v>0</v>
      </c>
      <c r="I17" s="62">
        <f>согаз!I17+макс!I17+капитал!I17</f>
        <v>0</v>
      </c>
      <c r="J17" s="45">
        <f t="shared" si="0"/>
        <v>16548615</v>
      </c>
      <c r="K17" s="65"/>
      <c r="L17" s="64"/>
    </row>
    <row r="18" spans="1:12">
      <c r="A18" s="27">
        <v>11</v>
      </c>
      <c r="B18" s="18">
        <v>670012</v>
      </c>
      <c r="C18" s="34" t="s">
        <v>76</v>
      </c>
      <c r="D18" s="62">
        <f>согаз!D18+макс!D18+капитал!D18</f>
        <v>0</v>
      </c>
      <c r="E18" s="62">
        <f>согаз!E18+макс!E18+капитал!E18</f>
        <v>0</v>
      </c>
      <c r="F18" s="62">
        <f>согаз!F18+макс!F18+капитал!F18</f>
        <v>0</v>
      </c>
      <c r="G18" s="62">
        <f>согаз!G18+макс!G18+капитал!G18</f>
        <v>162209637.82276371</v>
      </c>
      <c r="H18" s="62">
        <f>согаз!H18+макс!H18+капитал!H18</f>
        <v>27365935.515842736</v>
      </c>
      <c r="I18" s="62">
        <f>согаз!I18+макс!I18+капитал!I18</f>
        <v>0</v>
      </c>
      <c r="J18" s="45">
        <f t="shared" si="0"/>
        <v>189575573.33860645</v>
      </c>
      <c r="K18" s="65"/>
      <c r="L18" s="64"/>
    </row>
    <row r="19" spans="1:12">
      <c r="A19" s="27">
        <v>12</v>
      </c>
      <c r="B19" s="18">
        <v>670013</v>
      </c>
      <c r="C19" s="34" t="s">
        <v>28</v>
      </c>
      <c r="D19" s="62">
        <f>согаз!D19+макс!D19+капитал!D19</f>
        <v>11854496.380000001</v>
      </c>
      <c r="E19" s="62">
        <f>согаз!E19+макс!E19+капитал!E19</f>
        <v>0</v>
      </c>
      <c r="F19" s="62">
        <f>согаз!F19+макс!F19+капитал!F19</f>
        <v>12224316.619999999</v>
      </c>
      <c r="G19" s="62">
        <f>согаз!G19+макс!G19+капитал!G19</f>
        <v>62429180.168129668</v>
      </c>
      <c r="H19" s="62">
        <f>согаз!H19+макс!H19+капитал!H19</f>
        <v>0</v>
      </c>
      <c r="I19" s="62">
        <f>согаз!I19+макс!I19+капитал!I19</f>
        <v>0</v>
      </c>
      <c r="J19" s="45">
        <f t="shared" si="0"/>
        <v>86507993.168129668</v>
      </c>
      <c r="K19" s="65"/>
      <c r="L19" s="64"/>
    </row>
    <row r="20" spans="1:12">
      <c r="A20" s="27">
        <v>13</v>
      </c>
      <c r="B20" s="18">
        <v>670015</v>
      </c>
      <c r="C20" s="34" t="s">
        <v>29</v>
      </c>
      <c r="D20" s="62">
        <f>согаз!D20+макс!D20+капитал!D20</f>
        <v>70834575.679999992</v>
      </c>
      <c r="E20" s="62">
        <f>согаз!E20+макс!E20+капитал!E20</f>
        <v>0</v>
      </c>
      <c r="F20" s="62">
        <f>согаз!F20+макс!F20+капитал!F20</f>
        <v>11426763.35</v>
      </c>
      <c r="G20" s="62">
        <f>согаз!G20+макс!G20+капитал!G20</f>
        <v>218486159.32002118</v>
      </c>
      <c r="H20" s="62">
        <f>согаз!H20+макс!H20+капитал!H20</f>
        <v>0</v>
      </c>
      <c r="I20" s="62">
        <f>согаз!I20+макс!I20+капитал!I20</f>
        <v>0</v>
      </c>
      <c r="J20" s="45">
        <f t="shared" si="0"/>
        <v>300747498.35002118</v>
      </c>
      <c r="K20" s="65"/>
      <c r="L20" s="64"/>
    </row>
    <row r="21" spans="1:12">
      <c r="A21" s="27">
        <v>14</v>
      </c>
      <c r="B21" s="18">
        <v>670017</v>
      </c>
      <c r="C21" s="34" t="s">
        <v>30</v>
      </c>
      <c r="D21" s="62">
        <f>согаз!D21+макс!D21+капитал!D21</f>
        <v>26910386.190000001</v>
      </c>
      <c r="E21" s="62">
        <f>согаз!E21+макс!E21+капитал!E21</f>
        <v>0</v>
      </c>
      <c r="F21" s="62">
        <f>согаз!F21+макс!F21+капитал!F21</f>
        <v>10739402.390000001</v>
      </c>
      <c r="G21" s="62">
        <f>согаз!G21+макс!G21+капитал!G21</f>
        <v>73040869.988931015</v>
      </c>
      <c r="H21" s="62">
        <f>согаз!H21+макс!H21+капитал!H21</f>
        <v>0</v>
      </c>
      <c r="I21" s="62">
        <f>согаз!I21+макс!I21+капитал!I21</f>
        <v>0</v>
      </c>
      <c r="J21" s="45">
        <f t="shared" si="0"/>
        <v>110690658.56893101</v>
      </c>
      <c r="K21" s="65"/>
      <c r="L21" s="64"/>
    </row>
    <row r="22" spans="1:12">
      <c r="A22" s="27">
        <v>15</v>
      </c>
      <c r="B22" s="18">
        <v>670018</v>
      </c>
      <c r="C22" s="34" t="s">
        <v>31</v>
      </c>
      <c r="D22" s="62">
        <f>согаз!D22+макс!D22+капитал!D22</f>
        <v>43576727.270000011</v>
      </c>
      <c r="E22" s="62">
        <f>согаз!E22+макс!E22+капитал!E22</f>
        <v>0</v>
      </c>
      <c r="F22" s="62">
        <f>согаз!F22+макс!F22+капитал!F22</f>
        <v>20519443.25</v>
      </c>
      <c r="G22" s="62">
        <f>согаз!G22+макс!G22+капитал!G22</f>
        <v>125573762.05238949</v>
      </c>
      <c r="H22" s="62">
        <f>согаз!H22+макс!H22+капитал!H22</f>
        <v>0</v>
      </c>
      <c r="I22" s="62">
        <f>согаз!I22+макс!I22+капитал!I22</f>
        <v>0</v>
      </c>
      <c r="J22" s="45">
        <f t="shared" si="0"/>
        <v>189669932.57238948</v>
      </c>
      <c r="K22" s="65"/>
      <c r="L22" s="64"/>
    </row>
    <row r="23" spans="1:12">
      <c r="A23" s="27">
        <v>16</v>
      </c>
      <c r="B23" s="18">
        <v>670020</v>
      </c>
      <c r="C23" s="34" t="s">
        <v>89</v>
      </c>
      <c r="D23" s="62">
        <f>согаз!D23+макс!D23+капитал!D23</f>
        <v>25728015.93</v>
      </c>
      <c r="E23" s="62">
        <f>согаз!E23+макс!E23+капитал!E23</f>
        <v>0</v>
      </c>
      <c r="F23" s="62">
        <f>согаз!F23+макс!F23+капитал!F23</f>
        <v>12628965.719999999</v>
      </c>
      <c r="G23" s="62">
        <f>согаз!G23+макс!G23+капитал!G23</f>
        <v>88241701.335562229</v>
      </c>
      <c r="H23" s="62">
        <f>согаз!H23+макс!H23+капитал!H23</f>
        <v>0</v>
      </c>
      <c r="I23" s="62">
        <f>согаз!I23+макс!I23+капитал!I23</f>
        <v>0</v>
      </c>
      <c r="J23" s="45">
        <f t="shared" si="0"/>
        <v>126598682.98556224</v>
      </c>
      <c r="K23" s="65"/>
      <c r="L23" s="64"/>
    </row>
    <row r="24" spans="1:12">
      <c r="A24" s="27">
        <v>17</v>
      </c>
      <c r="B24" s="18">
        <v>670022</v>
      </c>
      <c r="C24" s="34" t="s">
        <v>32</v>
      </c>
      <c r="D24" s="62">
        <f>согаз!D24+макс!D24+капитал!D24</f>
        <v>12209770.010000002</v>
      </c>
      <c r="E24" s="62">
        <f>согаз!E24+макс!E24+капитал!E24</f>
        <v>0</v>
      </c>
      <c r="F24" s="62">
        <f>согаз!F24+макс!F24+капитал!F24</f>
        <v>9570319.5099999998</v>
      </c>
      <c r="G24" s="62">
        <f>согаз!G24+макс!G24+капитал!G24</f>
        <v>62340487.356093809</v>
      </c>
      <c r="H24" s="62">
        <f>согаз!H24+макс!H24+капитал!H24</f>
        <v>0</v>
      </c>
      <c r="I24" s="62">
        <f>согаз!I24+макс!I24+капитал!I24</f>
        <v>0</v>
      </c>
      <c r="J24" s="45">
        <f t="shared" si="0"/>
        <v>84120576.876093805</v>
      </c>
      <c r="K24" s="65"/>
      <c r="L24" s="64"/>
    </row>
    <row r="25" spans="1:12">
      <c r="A25" s="27">
        <v>18</v>
      </c>
      <c r="B25" s="18">
        <v>670023</v>
      </c>
      <c r="C25" s="34" t="s">
        <v>33</v>
      </c>
      <c r="D25" s="62">
        <f>согаз!D25+макс!D25+капитал!D25</f>
        <v>19978924.960000005</v>
      </c>
      <c r="E25" s="62">
        <f>согаз!E25+макс!E25+капитал!E25</f>
        <v>0</v>
      </c>
      <c r="F25" s="62">
        <f>согаз!F25+макс!F25+капитал!F25</f>
        <v>8978308.2799999993</v>
      </c>
      <c r="G25" s="62">
        <f>согаз!G25+макс!G25+капитал!G25</f>
        <v>66569310.64071773</v>
      </c>
      <c r="H25" s="62">
        <f>согаз!H25+макс!H25+капитал!H25</f>
        <v>0</v>
      </c>
      <c r="I25" s="62">
        <f>согаз!I25+макс!I25+капитал!I25</f>
        <v>0</v>
      </c>
      <c r="J25" s="45">
        <f t="shared" si="0"/>
        <v>95526543.880717725</v>
      </c>
      <c r="K25" s="65"/>
      <c r="L25" s="64"/>
    </row>
    <row r="26" spans="1:12">
      <c r="A26" s="27">
        <v>19</v>
      </c>
      <c r="B26" s="18">
        <v>670024</v>
      </c>
      <c r="C26" s="34" t="s">
        <v>77</v>
      </c>
      <c r="D26" s="62">
        <f>согаз!D26+макс!D26+капитал!D26</f>
        <v>15220571.57</v>
      </c>
      <c r="E26" s="62">
        <f>согаз!E26+макс!E26+капитал!E26</f>
        <v>0</v>
      </c>
      <c r="F26" s="62">
        <f>согаз!F26+макс!F26+капитал!F26</f>
        <v>10262979.260000002</v>
      </c>
      <c r="G26" s="62">
        <f>согаз!G26+макс!G26+капитал!G26</f>
        <v>68579979.977564663</v>
      </c>
      <c r="H26" s="62">
        <f>согаз!H26+макс!H26+капитал!H26</f>
        <v>0</v>
      </c>
      <c r="I26" s="62">
        <f>согаз!I26+макс!I26+капитал!I26</f>
        <v>0</v>
      </c>
      <c r="J26" s="45">
        <f t="shared" si="0"/>
        <v>94063530.807564661</v>
      </c>
      <c r="K26" s="65"/>
      <c r="L26" s="64"/>
    </row>
    <row r="27" spans="1:12">
      <c r="A27" s="27">
        <v>20</v>
      </c>
      <c r="B27" s="18">
        <v>670026</v>
      </c>
      <c r="C27" s="34" t="s">
        <v>70</v>
      </c>
      <c r="D27" s="62">
        <f>согаз!D27+макс!D27+капитал!D27</f>
        <v>50871169.809999987</v>
      </c>
      <c r="E27" s="62">
        <f>согаз!E27+макс!E27+капитал!E27</f>
        <v>0</v>
      </c>
      <c r="F27" s="62">
        <f>согаз!F27+макс!F27+капитал!F27</f>
        <v>14764067.190000001</v>
      </c>
      <c r="G27" s="62">
        <f>согаз!G27+макс!G27+капитал!G27</f>
        <v>151568564.84185773</v>
      </c>
      <c r="H27" s="62">
        <f>согаз!H27+макс!H27+капитал!H27</f>
        <v>0</v>
      </c>
      <c r="I27" s="62">
        <f>согаз!I27+макс!I27+капитал!I27</f>
        <v>0</v>
      </c>
      <c r="J27" s="45">
        <f t="shared" si="0"/>
        <v>217203801.84185773</v>
      </c>
      <c r="K27" s="65"/>
      <c r="L27" s="64"/>
    </row>
    <row r="28" spans="1:12">
      <c r="A28" s="27">
        <v>21</v>
      </c>
      <c r="B28" s="18">
        <v>670027</v>
      </c>
      <c r="C28" s="34" t="s">
        <v>35</v>
      </c>
      <c r="D28" s="62">
        <f>согаз!D28+макс!D28+капитал!D28</f>
        <v>256499245.50000006</v>
      </c>
      <c r="E28" s="62">
        <f>согаз!E28+макс!E28+капитал!E28</f>
        <v>0</v>
      </c>
      <c r="F28" s="62">
        <f>согаз!F28+макс!F28+капитал!F28</f>
        <v>28765656.77</v>
      </c>
      <c r="G28" s="62">
        <f>согаз!G28+макс!G28+капитал!G28</f>
        <v>377545039.55898094</v>
      </c>
      <c r="H28" s="62">
        <f>согаз!H28+макс!H28+капитал!H28</f>
        <v>0</v>
      </c>
      <c r="I28" s="62">
        <f>согаз!I28+макс!I28+капитал!I28</f>
        <v>0</v>
      </c>
      <c r="J28" s="45">
        <f t="shared" si="0"/>
        <v>662809941.82898092</v>
      </c>
      <c r="K28" s="65"/>
      <c r="L28" s="64"/>
    </row>
    <row r="29" spans="1:12">
      <c r="A29" s="27">
        <v>22</v>
      </c>
      <c r="B29" s="18">
        <v>670028</v>
      </c>
      <c r="C29" s="34" t="s">
        <v>36</v>
      </c>
      <c r="D29" s="62">
        <f>согаз!D29+макс!D29+капитал!D29</f>
        <v>68471711.50999999</v>
      </c>
      <c r="E29" s="62">
        <f>согаз!E29+макс!E29+капитал!E29</f>
        <v>0</v>
      </c>
      <c r="F29" s="62">
        <f>согаз!F29+макс!F29+капитал!F29</f>
        <v>25079230.279999994</v>
      </c>
      <c r="G29" s="62">
        <f>согаз!G29+макс!G29+капитал!G29</f>
        <v>111706447.79386118</v>
      </c>
      <c r="H29" s="62">
        <f>согаз!H29+макс!H29+капитал!H29</f>
        <v>0</v>
      </c>
      <c r="I29" s="62">
        <f>согаз!I29+макс!I29+капитал!I29</f>
        <v>0</v>
      </c>
      <c r="J29" s="45">
        <f t="shared" si="0"/>
        <v>205257389.58386117</v>
      </c>
      <c r="K29" s="65"/>
      <c r="L29" s="64"/>
    </row>
    <row r="30" spans="1:12">
      <c r="A30" s="27">
        <v>23</v>
      </c>
      <c r="B30" s="19">
        <v>670029</v>
      </c>
      <c r="C30" s="36" t="s">
        <v>78</v>
      </c>
      <c r="D30" s="62">
        <f>согаз!D30+макс!D30+капитал!D30</f>
        <v>251892853.86250007</v>
      </c>
      <c r="E30" s="62">
        <f>согаз!E30+макс!E30+капитал!E30</f>
        <v>0</v>
      </c>
      <c r="F30" s="62">
        <f>согаз!F30+макс!F30+капитал!F30</f>
        <v>22078046.399999999</v>
      </c>
      <c r="G30" s="62">
        <f>согаз!G30+макс!G30+капитал!G30</f>
        <v>314229349.20933348</v>
      </c>
      <c r="H30" s="62">
        <f>согаз!H30+макс!H30+капитал!H30</f>
        <v>0</v>
      </c>
      <c r="I30" s="62">
        <f>согаз!I30+макс!I30+капитал!I30</f>
        <v>0</v>
      </c>
      <c r="J30" s="45">
        <f t="shared" si="0"/>
        <v>588200249.47183347</v>
      </c>
      <c r="K30" s="65"/>
      <c r="L30" s="64"/>
    </row>
    <row r="31" spans="1:12">
      <c r="A31" s="27">
        <v>24</v>
      </c>
      <c r="B31" s="18">
        <v>670030</v>
      </c>
      <c r="C31" s="34" t="s">
        <v>88</v>
      </c>
      <c r="D31" s="62">
        <f>согаз!D31+макс!D31+капитал!D31</f>
        <v>28549066.73</v>
      </c>
      <c r="E31" s="62">
        <f>согаз!E31+макс!E31+капитал!E31</f>
        <v>0</v>
      </c>
      <c r="F31" s="62">
        <f>согаз!F31+макс!F31+капитал!F31</f>
        <v>13701143.789999999</v>
      </c>
      <c r="G31" s="62">
        <f>согаз!G31+макс!G31+капитал!G31</f>
        <v>101525384.75628448</v>
      </c>
      <c r="H31" s="62">
        <f>согаз!H31+макс!H31+капитал!H31</f>
        <v>0</v>
      </c>
      <c r="I31" s="62">
        <f>согаз!I31+макс!I31+капитал!I31</f>
        <v>0</v>
      </c>
      <c r="J31" s="45">
        <f t="shared" si="0"/>
        <v>143775595.27628446</v>
      </c>
      <c r="K31" s="65"/>
      <c r="L31" s="64"/>
    </row>
    <row r="32" spans="1:12">
      <c r="A32" s="27">
        <v>25</v>
      </c>
      <c r="B32" s="18">
        <v>670033</v>
      </c>
      <c r="C32" s="34" t="s">
        <v>39</v>
      </c>
      <c r="D32" s="62">
        <f>согаз!D32+макс!D32+капитал!D32</f>
        <v>15793282.050000001</v>
      </c>
      <c r="E32" s="62">
        <f>согаз!E32+макс!E32+капитал!E32</f>
        <v>0</v>
      </c>
      <c r="F32" s="62">
        <f>согаз!F32+макс!F32+капитал!F32</f>
        <v>10755777.169999998</v>
      </c>
      <c r="G32" s="62">
        <f>согаз!G32+макс!G32+капитал!G32</f>
        <v>46630135.985788226</v>
      </c>
      <c r="H32" s="62">
        <f>согаз!H32+макс!H32+капитал!H32</f>
        <v>0</v>
      </c>
      <c r="I32" s="62">
        <f>согаз!I32+макс!I32+капитал!I32</f>
        <v>0</v>
      </c>
      <c r="J32" s="45">
        <f t="shared" si="0"/>
        <v>73179195.205788225</v>
      </c>
      <c r="K32" s="65"/>
      <c r="L32" s="64"/>
    </row>
    <row r="33" spans="1:12">
      <c r="A33" s="27">
        <v>26</v>
      </c>
      <c r="B33" s="18">
        <v>670036</v>
      </c>
      <c r="C33" s="34" t="s">
        <v>41</v>
      </c>
      <c r="D33" s="62">
        <f>согаз!D33+макс!D33+капитал!D33</f>
        <v>169078637.97999996</v>
      </c>
      <c r="E33" s="62">
        <f>согаз!E33+макс!E33+капитал!E33</f>
        <v>0</v>
      </c>
      <c r="F33" s="62">
        <f>согаз!F33+макс!F33+капитал!F33</f>
        <v>27399265.080000002</v>
      </c>
      <c r="G33" s="62">
        <f>согаз!G33+макс!G33+капитал!G33</f>
        <v>290528183.68215024</v>
      </c>
      <c r="H33" s="62">
        <f>согаз!H33+макс!H33+капитал!H33</f>
        <v>0</v>
      </c>
      <c r="I33" s="62">
        <f>согаз!I33+макс!I33+капитал!I33</f>
        <v>0</v>
      </c>
      <c r="J33" s="45">
        <f t="shared" si="0"/>
        <v>487006086.74215019</v>
      </c>
      <c r="K33" s="65"/>
      <c r="L33" s="64"/>
    </row>
    <row r="34" spans="1:12">
      <c r="A34" s="27">
        <v>27</v>
      </c>
      <c r="B34" s="18">
        <v>670039</v>
      </c>
      <c r="C34" s="34" t="s">
        <v>19</v>
      </c>
      <c r="D34" s="62">
        <f>согаз!D34+макс!D34+капитал!D34</f>
        <v>0</v>
      </c>
      <c r="E34" s="62">
        <f>согаз!E34+макс!E34+капитал!E34</f>
        <v>0</v>
      </c>
      <c r="F34" s="62">
        <f>согаз!F34+макс!F34+капитал!F34</f>
        <v>15907025.469999999</v>
      </c>
      <c r="G34" s="62">
        <f>согаз!G34+макс!G34+капитал!G34</f>
        <v>217012360.1129556</v>
      </c>
      <c r="H34" s="62">
        <f>согаз!H34+макс!H34+капитал!H34</f>
        <v>0</v>
      </c>
      <c r="I34" s="62">
        <f>согаз!I34+макс!I34+капитал!I34</f>
        <v>0</v>
      </c>
      <c r="J34" s="45">
        <f t="shared" si="0"/>
        <v>232919385.5829556</v>
      </c>
      <c r="K34" s="65"/>
      <c r="L34" s="64"/>
    </row>
    <row r="35" spans="1:12">
      <c r="A35" s="27">
        <v>28</v>
      </c>
      <c r="B35" s="18">
        <v>670040</v>
      </c>
      <c r="C35" s="34" t="s">
        <v>20</v>
      </c>
      <c r="D35" s="62">
        <f>согаз!D35+макс!D35+капитал!D35</f>
        <v>0</v>
      </c>
      <c r="E35" s="62">
        <f>согаз!E35+макс!E35+капитал!E35</f>
        <v>0</v>
      </c>
      <c r="F35" s="62">
        <f>согаз!F35+макс!F35+капитал!F35</f>
        <v>24743487.319999997</v>
      </c>
      <c r="G35" s="62">
        <f>согаз!G35+макс!G35+капитал!G35</f>
        <v>142635009.2938275</v>
      </c>
      <c r="H35" s="62">
        <f>согаз!H35+макс!H35+капитал!H35</f>
        <v>0</v>
      </c>
      <c r="I35" s="62">
        <f>согаз!I35+макс!I35+капитал!I35</f>
        <v>0</v>
      </c>
      <c r="J35" s="45">
        <f t="shared" si="0"/>
        <v>167378496.6138275</v>
      </c>
      <c r="K35" s="65"/>
      <c r="L35" s="64"/>
    </row>
    <row r="36" spans="1:12">
      <c r="A36" s="27">
        <v>29</v>
      </c>
      <c r="B36" s="18">
        <v>670041</v>
      </c>
      <c r="C36" s="34" t="s">
        <v>21</v>
      </c>
      <c r="D36" s="62">
        <f>согаз!D36+макс!D36+капитал!D36</f>
        <v>0</v>
      </c>
      <c r="E36" s="62">
        <f>согаз!E36+макс!E36+капитал!E36</f>
        <v>0</v>
      </c>
      <c r="F36" s="62">
        <f>согаз!F36+макс!F36+капитал!F36</f>
        <v>19710228.93</v>
      </c>
      <c r="G36" s="62">
        <f>согаз!G36+макс!G36+капитал!G36</f>
        <v>207113030.73388577</v>
      </c>
      <c r="H36" s="62">
        <f>согаз!H36+макс!H36+капитал!H36</f>
        <v>0</v>
      </c>
      <c r="I36" s="62">
        <f>согаз!I36+макс!I36+капитал!I36</f>
        <v>0</v>
      </c>
      <c r="J36" s="45">
        <f t="shared" si="0"/>
        <v>226823259.66388577</v>
      </c>
      <c r="K36" s="65"/>
      <c r="L36" s="64"/>
    </row>
    <row r="37" spans="1:12">
      <c r="A37" s="27">
        <v>30</v>
      </c>
      <c r="B37" s="18">
        <v>670042</v>
      </c>
      <c r="C37" s="34" t="s">
        <v>22</v>
      </c>
      <c r="D37" s="62">
        <f>согаз!D37+макс!D37+капитал!D37</f>
        <v>0</v>
      </c>
      <c r="E37" s="62">
        <f>согаз!E37+макс!E37+капитал!E37</f>
        <v>0</v>
      </c>
      <c r="F37" s="62">
        <f>согаз!F37+макс!F37+капитал!F37</f>
        <v>15032007.209999999</v>
      </c>
      <c r="G37" s="62">
        <f>согаз!G37+макс!G37+капитал!G37</f>
        <v>134162913.6124199</v>
      </c>
      <c r="H37" s="62">
        <f>согаз!H37+макс!H37+капитал!H37</f>
        <v>0</v>
      </c>
      <c r="I37" s="62">
        <f>согаз!I37+макс!I37+капитал!I37</f>
        <v>0</v>
      </c>
      <c r="J37" s="45">
        <f t="shared" si="0"/>
        <v>149194920.82241991</v>
      </c>
      <c r="K37" s="65"/>
      <c r="L37" s="64"/>
    </row>
    <row r="38" spans="1:12">
      <c r="A38" s="27">
        <v>31</v>
      </c>
      <c r="B38" s="18">
        <v>670043</v>
      </c>
      <c r="C38" s="34" t="s">
        <v>23</v>
      </c>
      <c r="D38" s="62">
        <f>согаз!D38+макс!D38+капитал!D38</f>
        <v>0</v>
      </c>
      <c r="E38" s="62">
        <f>согаз!E38+макс!E38+капитал!E38</f>
        <v>0</v>
      </c>
      <c r="F38" s="62">
        <f>согаз!F38+макс!F38+капитал!F38</f>
        <v>13652269.949999999</v>
      </c>
      <c r="G38" s="62">
        <f>согаз!G38+макс!G38+капитал!G38</f>
        <v>129355535.96957766</v>
      </c>
      <c r="H38" s="62">
        <f>согаз!H38+макс!H38+капитал!H38</f>
        <v>0</v>
      </c>
      <c r="I38" s="62">
        <f>согаз!I38+макс!I38+капитал!I38</f>
        <v>0</v>
      </c>
      <c r="J38" s="45">
        <f t="shared" si="0"/>
        <v>143007805.91957766</v>
      </c>
      <c r="K38" s="65"/>
      <c r="L38" s="64"/>
    </row>
    <row r="39" spans="1:12">
      <c r="A39" s="27">
        <v>32</v>
      </c>
      <c r="B39" s="18">
        <v>670044</v>
      </c>
      <c r="C39" s="34" t="s">
        <v>24</v>
      </c>
      <c r="D39" s="62">
        <f>согаз!D39+макс!D39+капитал!D39</f>
        <v>0</v>
      </c>
      <c r="E39" s="62">
        <f>согаз!E39+макс!E39+капитал!E39</f>
        <v>0</v>
      </c>
      <c r="F39" s="62">
        <f>согаз!F39+макс!F39+капитал!F39</f>
        <v>9530048.4299999997</v>
      </c>
      <c r="G39" s="62">
        <f>согаз!G39+макс!G39+капитал!G39</f>
        <v>118787882.04702111</v>
      </c>
      <c r="H39" s="62">
        <f>согаз!H39+макс!H39+капитал!H39</f>
        <v>0</v>
      </c>
      <c r="I39" s="62">
        <f>согаз!I39+макс!I39+капитал!I39</f>
        <v>0</v>
      </c>
      <c r="J39" s="45">
        <f t="shared" si="0"/>
        <v>128317930.4770211</v>
      </c>
      <c r="K39" s="65"/>
      <c r="L39" s="64"/>
    </row>
    <row r="40" spans="1:12" ht="28.5">
      <c r="A40" s="27">
        <v>33</v>
      </c>
      <c r="B40" s="18">
        <v>670045</v>
      </c>
      <c r="C40" s="34" t="s">
        <v>18</v>
      </c>
      <c r="D40" s="62">
        <f>согаз!D40+макс!D40+капитал!D40</f>
        <v>0</v>
      </c>
      <c r="E40" s="62">
        <f>согаз!E40+макс!E40+капитал!E40</f>
        <v>0</v>
      </c>
      <c r="F40" s="62">
        <f>согаз!F40+макс!F40+капитал!F40</f>
        <v>39793612.560000002</v>
      </c>
      <c r="G40" s="62">
        <f>согаз!G40+макс!G40+капитал!G40</f>
        <v>157278775.3536759</v>
      </c>
      <c r="H40" s="62">
        <f>согаз!H40+макс!H40+капитал!H40</f>
        <v>0</v>
      </c>
      <c r="I40" s="62">
        <f>согаз!I40+макс!I40+капитал!I40</f>
        <v>0</v>
      </c>
      <c r="J40" s="45">
        <f t="shared" si="0"/>
        <v>197072387.9136759</v>
      </c>
      <c r="K40" s="65"/>
      <c r="L40" s="64"/>
    </row>
    <row r="41" spans="1:12" ht="28.5">
      <c r="A41" s="27">
        <v>34</v>
      </c>
      <c r="B41" s="17">
        <v>670046</v>
      </c>
      <c r="C41" s="34" t="s">
        <v>26</v>
      </c>
      <c r="D41" s="62">
        <f>согаз!D41+макс!D41+капитал!D41</f>
        <v>0</v>
      </c>
      <c r="E41" s="62">
        <f>согаз!E41+макс!E41+капитал!E41</f>
        <v>0</v>
      </c>
      <c r="F41" s="62">
        <f>согаз!F41+макс!F41+капитал!F41</f>
        <v>0</v>
      </c>
      <c r="G41" s="62">
        <f>согаз!G41+макс!G41+капитал!G41</f>
        <v>81079806</v>
      </c>
      <c r="H41" s="62">
        <f>согаз!H41+макс!H41+капитал!H41</f>
        <v>0</v>
      </c>
      <c r="I41" s="62">
        <f>согаз!I41+макс!I41+капитал!I41</f>
        <v>0</v>
      </c>
      <c r="J41" s="45">
        <f t="shared" si="0"/>
        <v>81079806</v>
      </c>
      <c r="K41" s="65"/>
      <c r="L41" s="64"/>
    </row>
    <row r="42" spans="1:12" ht="28.5">
      <c r="A42" s="27">
        <v>35</v>
      </c>
      <c r="B42" s="17">
        <v>670047</v>
      </c>
      <c r="C42" s="34" t="s">
        <v>27</v>
      </c>
      <c r="D42" s="62">
        <f>согаз!D42+макс!D42+капитал!D42</f>
        <v>0</v>
      </c>
      <c r="E42" s="62">
        <f>согаз!E42+макс!E42+капитал!E42</f>
        <v>0</v>
      </c>
      <c r="F42" s="62">
        <f>согаз!F42+макс!F42+капитал!F42</f>
        <v>0</v>
      </c>
      <c r="G42" s="62">
        <f>согаз!G42+макс!G42+капитал!G42</f>
        <v>54646935</v>
      </c>
      <c r="H42" s="62">
        <f>согаз!H42+макс!H42+капитал!H42</f>
        <v>0</v>
      </c>
      <c r="I42" s="62">
        <f>согаз!I42+макс!I42+капитал!I42</f>
        <v>0</v>
      </c>
      <c r="J42" s="45">
        <f t="shared" si="0"/>
        <v>54646935</v>
      </c>
      <c r="K42" s="65"/>
      <c r="L42" s="64"/>
    </row>
    <row r="43" spans="1:12">
      <c r="A43" s="27">
        <v>36</v>
      </c>
      <c r="B43" s="18">
        <v>670048</v>
      </c>
      <c r="C43" s="34" t="s">
        <v>16</v>
      </c>
      <c r="D43" s="62">
        <f>согаз!D43+макс!D43+капитал!D43</f>
        <v>934641837.76749861</v>
      </c>
      <c r="E43" s="62">
        <f>согаз!E43+макс!E43+капитал!E43</f>
        <v>78651454</v>
      </c>
      <c r="F43" s="62">
        <f>согаз!F43+макс!F43+капитал!F43</f>
        <v>38834119.840000004</v>
      </c>
      <c r="G43" s="62">
        <f>согаз!G43+макс!G43+капитал!G43</f>
        <v>179675938.75999999</v>
      </c>
      <c r="H43" s="62">
        <f>согаз!H43+макс!H43+капитал!H43</f>
        <v>0</v>
      </c>
      <c r="I43" s="62">
        <f>согаз!I43+макс!I43+капитал!I43</f>
        <v>0</v>
      </c>
      <c r="J43" s="45">
        <f t="shared" si="0"/>
        <v>1153151896.3674986</v>
      </c>
      <c r="K43" s="65"/>
      <c r="L43" s="64"/>
    </row>
    <row r="44" spans="1:12" ht="28.5">
      <c r="A44" s="27">
        <v>37</v>
      </c>
      <c r="B44" s="18">
        <v>670049</v>
      </c>
      <c r="C44" s="34" t="s">
        <v>103</v>
      </c>
      <c r="D44" s="62">
        <f>согаз!D44+макс!D44+капитал!D44</f>
        <v>58103940.059999987</v>
      </c>
      <c r="E44" s="62">
        <f>согаз!E44+макс!E44+капитал!E44</f>
        <v>0</v>
      </c>
      <c r="F44" s="62">
        <f>согаз!F44+макс!F44+капитал!F44</f>
        <v>2260810.56</v>
      </c>
      <c r="G44" s="62">
        <f>согаз!G44+макс!G44+капитал!G44</f>
        <v>87381929.340000004</v>
      </c>
      <c r="H44" s="62">
        <f>согаз!H44+макс!H44+капитал!H44</f>
        <v>0</v>
      </c>
      <c r="I44" s="62">
        <f>согаз!I44+макс!I44+капитал!I44</f>
        <v>0</v>
      </c>
      <c r="J44" s="45">
        <f t="shared" si="0"/>
        <v>147746679.95999998</v>
      </c>
      <c r="K44" s="65"/>
      <c r="L44" s="64"/>
    </row>
    <row r="45" spans="1:12" ht="28.5">
      <c r="A45" s="27">
        <v>38</v>
      </c>
      <c r="B45" s="18">
        <v>670050</v>
      </c>
      <c r="C45" s="34" t="s">
        <v>17</v>
      </c>
      <c r="D45" s="62">
        <f>согаз!D45+макс!D45+капитал!D45</f>
        <v>70404880.252499998</v>
      </c>
      <c r="E45" s="62">
        <f>согаз!E45+макс!E45+капитал!E45</f>
        <v>0</v>
      </c>
      <c r="F45" s="62">
        <f>согаз!F45+макс!F45+капитал!F45</f>
        <v>0</v>
      </c>
      <c r="G45" s="62">
        <f>согаз!G45+макс!G45+капитал!G45</f>
        <v>4561588</v>
      </c>
      <c r="H45" s="62">
        <f>согаз!H45+макс!H45+капитал!H45</f>
        <v>0</v>
      </c>
      <c r="I45" s="62">
        <f>согаз!I45+макс!I45+капитал!I45</f>
        <v>0</v>
      </c>
      <c r="J45" s="45">
        <f t="shared" si="0"/>
        <v>74966468.252499998</v>
      </c>
      <c r="K45" s="65"/>
      <c r="L45" s="64"/>
    </row>
    <row r="46" spans="1:12" ht="28.5">
      <c r="A46" s="27">
        <v>39</v>
      </c>
      <c r="B46" s="17">
        <v>670051</v>
      </c>
      <c r="C46" s="34" t="s">
        <v>25</v>
      </c>
      <c r="D46" s="62">
        <f>согаз!D46+макс!D46+капитал!D46</f>
        <v>0</v>
      </c>
      <c r="E46" s="62">
        <f>согаз!E46+макс!E46+капитал!E46</f>
        <v>0</v>
      </c>
      <c r="F46" s="62">
        <f>согаз!F46+макс!F46+капитал!F46</f>
        <v>0</v>
      </c>
      <c r="G46" s="62">
        <f>согаз!G46+макс!G46+капитал!G46</f>
        <v>105737322</v>
      </c>
      <c r="H46" s="62">
        <f>согаз!H46+макс!H46+капитал!H46</f>
        <v>0</v>
      </c>
      <c r="I46" s="62">
        <f>согаз!I46+макс!I46+капитал!I46</f>
        <v>0</v>
      </c>
      <c r="J46" s="45">
        <f t="shared" si="0"/>
        <v>105737322</v>
      </c>
      <c r="K46" s="65"/>
      <c r="L46" s="64"/>
    </row>
    <row r="47" spans="1:12" ht="28.5">
      <c r="A47" s="27">
        <v>40</v>
      </c>
      <c r="B47" s="19">
        <v>670052</v>
      </c>
      <c r="C47" s="36" t="s">
        <v>80</v>
      </c>
      <c r="D47" s="62">
        <f>согаз!D47+макс!D47+капитал!D47</f>
        <v>69304962.590000004</v>
      </c>
      <c r="E47" s="62">
        <f>согаз!E47+макс!E47+капитал!E47</f>
        <v>0</v>
      </c>
      <c r="F47" s="62">
        <f>согаз!F47+макс!F47+капитал!F47</f>
        <v>37509786.399999999</v>
      </c>
      <c r="G47" s="62">
        <f>согаз!G47+макс!G47+капитал!G47</f>
        <v>543021979.39707077</v>
      </c>
      <c r="H47" s="62">
        <f>согаз!H47+макс!H47+капитал!H47</f>
        <v>0</v>
      </c>
      <c r="I47" s="62">
        <f>согаз!I47+макс!I47+капитал!I47</f>
        <v>0</v>
      </c>
      <c r="J47" s="45">
        <f t="shared" si="0"/>
        <v>649836728.38707078</v>
      </c>
      <c r="K47" s="65"/>
      <c r="L47" s="64"/>
    </row>
    <row r="48" spans="1:12">
      <c r="A48" s="27">
        <v>41</v>
      </c>
      <c r="B48" s="19">
        <v>670053</v>
      </c>
      <c r="C48" s="36" t="s">
        <v>38</v>
      </c>
      <c r="D48" s="62">
        <f>согаз!D48+макс!D48+капитал!D48</f>
        <v>0</v>
      </c>
      <c r="E48" s="62">
        <f>согаз!E48+макс!E48+капитал!E48</f>
        <v>0</v>
      </c>
      <c r="F48" s="62">
        <f>согаз!F48+макс!F48+капитал!F48</f>
        <v>17401607.879999999</v>
      </c>
      <c r="G48" s="62">
        <f>согаз!G48+макс!G48+капитал!G48</f>
        <v>212018960.55336267</v>
      </c>
      <c r="H48" s="62">
        <f>согаз!H48+макс!H48+капитал!H48</f>
        <v>0</v>
      </c>
      <c r="I48" s="62">
        <f>согаз!I48+макс!I48+капитал!I48</f>
        <v>0</v>
      </c>
      <c r="J48" s="45">
        <f t="shared" si="0"/>
        <v>229420568.43336266</v>
      </c>
      <c r="K48" s="65"/>
      <c r="L48" s="64"/>
    </row>
    <row r="49" spans="1:12" ht="28.5">
      <c r="A49" s="27">
        <v>42</v>
      </c>
      <c r="B49" s="18">
        <v>670054</v>
      </c>
      <c r="C49" s="34" t="s">
        <v>15</v>
      </c>
      <c r="D49" s="62">
        <f>согаз!D49+макс!D49+капитал!D49</f>
        <v>803981918.85000014</v>
      </c>
      <c r="E49" s="62">
        <f>согаз!E49+макс!E49+капитал!E49</f>
        <v>163565904</v>
      </c>
      <c r="F49" s="62">
        <f>согаз!F49+макс!F49+капитал!F49</f>
        <v>0</v>
      </c>
      <c r="G49" s="62">
        <f>согаз!G49+макс!G49+капитал!G49</f>
        <v>78104506</v>
      </c>
      <c r="H49" s="62">
        <f>согаз!H49+макс!H49+капитал!H49</f>
        <v>0</v>
      </c>
      <c r="I49" s="62">
        <f>согаз!I49+макс!I49+капитал!I49</f>
        <v>0</v>
      </c>
      <c r="J49" s="45">
        <f t="shared" si="0"/>
        <v>882086424.85000014</v>
      </c>
      <c r="K49" s="65"/>
      <c r="L49" s="64"/>
    </row>
    <row r="50" spans="1:12">
      <c r="A50" s="27">
        <v>43</v>
      </c>
      <c r="B50" s="17">
        <v>670055</v>
      </c>
      <c r="C50" s="34" t="s">
        <v>44</v>
      </c>
      <c r="D50" s="62">
        <f>согаз!D50+макс!D50+капитал!D50</f>
        <v>0</v>
      </c>
      <c r="E50" s="62">
        <f>согаз!E50+макс!E50+капитал!E50</f>
        <v>0</v>
      </c>
      <c r="F50" s="62">
        <f>согаз!F50+макс!F50+капитал!F50</f>
        <v>0</v>
      </c>
      <c r="G50" s="62">
        <f>согаз!G50+макс!G50+капитал!G50</f>
        <v>2483384.5</v>
      </c>
      <c r="H50" s="62">
        <f>согаз!H50+макс!H50+капитал!H50</f>
        <v>0</v>
      </c>
      <c r="I50" s="62">
        <f>согаз!I50+макс!I50+капитал!I50</f>
        <v>0</v>
      </c>
      <c r="J50" s="45">
        <f t="shared" si="0"/>
        <v>2483384.5</v>
      </c>
      <c r="K50" s="65"/>
      <c r="L50" s="64"/>
    </row>
    <row r="51" spans="1:12" ht="28.5">
      <c r="A51" s="27">
        <v>44</v>
      </c>
      <c r="B51" s="18">
        <v>670056</v>
      </c>
      <c r="C51" s="34" t="s">
        <v>42</v>
      </c>
      <c r="D51" s="62">
        <f>согаз!D51+макс!D51+капитал!D51</f>
        <v>0</v>
      </c>
      <c r="E51" s="62">
        <f>согаз!E51+макс!E51+капитал!E51</f>
        <v>0</v>
      </c>
      <c r="F51" s="62">
        <f>согаз!F51+макс!F51+капитал!F51</f>
        <v>267825.46999999997</v>
      </c>
      <c r="G51" s="62">
        <f>согаз!G51+макс!G51+капитал!G51</f>
        <v>6788754.7699999996</v>
      </c>
      <c r="H51" s="62">
        <f>согаз!H51+макс!H51+капитал!H51</f>
        <v>0</v>
      </c>
      <c r="I51" s="62">
        <f>согаз!I51+макс!I51+капитал!I51</f>
        <v>0</v>
      </c>
      <c r="J51" s="45">
        <f t="shared" si="0"/>
        <v>7056580.2399999993</v>
      </c>
      <c r="K51" s="65"/>
      <c r="L51" s="64"/>
    </row>
    <row r="52" spans="1:12" ht="28.5">
      <c r="A52" s="27">
        <v>45</v>
      </c>
      <c r="B52" s="18">
        <v>670057</v>
      </c>
      <c r="C52" s="34" t="s">
        <v>81</v>
      </c>
      <c r="D52" s="62">
        <f>согаз!D52+макс!D52+капитал!D52</f>
        <v>417994248.62</v>
      </c>
      <c r="E52" s="62">
        <f>согаз!E52+макс!E52+капитал!E52</f>
        <v>65246685</v>
      </c>
      <c r="F52" s="62">
        <f>согаз!F52+макс!F52+капитал!F52</f>
        <v>32750371.800000004</v>
      </c>
      <c r="G52" s="62">
        <f>согаз!G52+макс!G52+капитал!G52</f>
        <v>104240952.6525446</v>
      </c>
      <c r="H52" s="62">
        <f>согаз!H52+макс!H52+капитал!H52</f>
        <v>0</v>
      </c>
      <c r="I52" s="62">
        <f>согаз!I52+макс!I52+капитал!I52</f>
        <v>0</v>
      </c>
      <c r="J52" s="45">
        <f t="shared" si="0"/>
        <v>554985573.07254457</v>
      </c>
      <c r="K52" s="65"/>
      <c r="L52" s="64"/>
    </row>
    <row r="53" spans="1:12" ht="42.75">
      <c r="A53" s="27">
        <v>46</v>
      </c>
      <c r="B53" s="18">
        <v>670059</v>
      </c>
      <c r="C53" s="34" t="s">
        <v>13</v>
      </c>
      <c r="D53" s="62">
        <f>согаз!D53+макс!D53+капитал!D53</f>
        <v>116609206.58000001</v>
      </c>
      <c r="E53" s="62">
        <f>согаз!E53+макс!E53+капитал!E53</f>
        <v>0</v>
      </c>
      <c r="F53" s="62">
        <f>согаз!F53+макс!F53+капитал!F53</f>
        <v>0</v>
      </c>
      <c r="G53" s="62">
        <f>согаз!G53+макс!G53+капитал!G53</f>
        <v>8878166</v>
      </c>
      <c r="H53" s="62">
        <f>согаз!H53+макс!H53+капитал!H53</f>
        <v>0</v>
      </c>
      <c r="I53" s="62">
        <f>согаз!I53+макс!I53+капитал!I53</f>
        <v>0</v>
      </c>
      <c r="J53" s="45">
        <f t="shared" si="0"/>
        <v>125487372.58000001</v>
      </c>
      <c r="K53" s="65"/>
      <c r="L53" s="64"/>
    </row>
    <row r="54" spans="1:12" ht="28.5">
      <c r="A54" s="27">
        <v>47</v>
      </c>
      <c r="B54" s="18">
        <v>670063</v>
      </c>
      <c r="C54" s="34" t="s">
        <v>102</v>
      </c>
      <c r="D54" s="62">
        <f>согаз!D54+макс!D54+капитал!D54</f>
        <v>0</v>
      </c>
      <c r="E54" s="62">
        <f>согаз!E54+макс!E54+капитал!E54</f>
        <v>0</v>
      </c>
      <c r="F54" s="62">
        <f>согаз!F54+макс!F54+капитал!F54</f>
        <v>0</v>
      </c>
      <c r="G54" s="62">
        <f>согаз!G54+макс!G54+капитал!G54</f>
        <v>1428289</v>
      </c>
      <c r="H54" s="62">
        <f>согаз!H54+макс!H54+капитал!H54</f>
        <v>0</v>
      </c>
      <c r="I54" s="62">
        <f>согаз!I54+макс!I54+капитал!I54</f>
        <v>0</v>
      </c>
      <c r="J54" s="45">
        <f t="shared" si="0"/>
        <v>1428289</v>
      </c>
      <c r="K54" s="65"/>
      <c r="L54" s="64"/>
    </row>
    <row r="55" spans="1:12">
      <c r="A55" s="27">
        <v>48</v>
      </c>
      <c r="B55" s="18">
        <v>670065</v>
      </c>
      <c r="C55" s="34" t="s">
        <v>45</v>
      </c>
      <c r="D55" s="62">
        <f>согаз!D55+макс!D55+капитал!D55</f>
        <v>0</v>
      </c>
      <c r="E55" s="62">
        <f>согаз!E55+макс!E55+капитал!E55</f>
        <v>0</v>
      </c>
      <c r="F55" s="62">
        <f>согаз!F55+макс!F55+капитал!F55</f>
        <v>2904541</v>
      </c>
      <c r="G55" s="62">
        <f>согаз!G55+макс!G55+капитал!G55</f>
        <v>924477.7</v>
      </c>
      <c r="H55" s="62">
        <f>согаз!H55+макс!H55+капитал!H55</f>
        <v>0</v>
      </c>
      <c r="I55" s="62">
        <f>согаз!I55+макс!I55+капитал!I55</f>
        <v>0</v>
      </c>
      <c r="J55" s="45">
        <f t="shared" si="0"/>
        <v>3829018.7</v>
      </c>
      <c r="K55" s="65"/>
      <c r="L55" s="64"/>
    </row>
    <row r="56" spans="1:12" ht="28.5">
      <c r="A56" s="27">
        <v>49</v>
      </c>
      <c r="B56" s="18">
        <v>670066</v>
      </c>
      <c r="C56" s="34" t="s">
        <v>14</v>
      </c>
      <c r="D56" s="62">
        <f>согаз!D56+макс!D56+капитал!D56</f>
        <v>0</v>
      </c>
      <c r="E56" s="62">
        <f>согаз!E56+макс!E56+капитал!E56</f>
        <v>0</v>
      </c>
      <c r="F56" s="62">
        <f>согаз!F56+макс!F56+капитал!F56</f>
        <v>0</v>
      </c>
      <c r="G56" s="62">
        <f>согаз!G56+макс!G56+капитал!G56</f>
        <v>0</v>
      </c>
      <c r="H56" s="62">
        <f>согаз!H56+макс!H56+капитал!H56</f>
        <v>874389282.48318291</v>
      </c>
      <c r="I56" s="62">
        <f>согаз!I56+макс!I56+капитал!I56</f>
        <v>0</v>
      </c>
      <c r="J56" s="45">
        <f t="shared" si="0"/>
        <v>874389282.48318291</v>
      </c>
      <c r="K56" s="65"/>
      <c r="L56" s="64"/>
    </row>
    <row r="57" spans="1:12">
      <c r="A57" s="27">
        <v>50</v>
      </c>
      <c r="B57" s="17">
        <v>670067</v>
      </c>
      <c r="C57" s="34" t="s">
        <v>46</v>
      </c>
      <c r="D57" s="62">
        <f>согаз!D57+макс!D57+капитал!D57</f>
        <v>3385484.5</v>
      </c>
      <c r="E57" s="62">
        <f>согаз!E57+макс!E57+капитал!E57</f>
        <v>0</v>
      </c>
      <c r="F57" s="62">
        <f>согаз!F57+макс!F57+капитал!F57</f>
        <v>8866831.8399999999</v>
      </c>
      <c r="G57" s="62">
        <f>согаз!G57+макс!G57+капитал!G57</f>
        <v>14249812.919999998</v>
      </c>
      <c r="H57" s="62">
        <f>согаз!H57+макс!H57+капитал!H57</f>
        <v>0</v>
      </c>
      <c r="I57" s="62">
        <f>согаз!I57+макс!I57+капитал!I57</f>
        <v>0</v>
      </c>
      <c r="J57" s="45">
        <f t="shared" si="0"/>
        <v>26502129.259999998</v>
      </c>
      <c r="K57" s="65"/>
      <c r="L57" s="64"/>
    </row>
    <row r="58" spans="1:12">
      <c r="A58" s="27">
        <v>51</v>
      </c>
      <c r="B58" s="18">
        <v>670070</v>
      </c>
      <c r="C58" s="37" t="s">
        <v>47</v>
      </c>
      <c r="D58" s="62">
        <f>согаз!D58+макс!D58+капитал!D58</f>
        <v>0</v>
      </c>
      <c r="E58" s="62">
        <f>согаз!E58+макс!E58+капитал!E58</f>
        <v>0</v>
      </c>
      <c r="F58" s="62">
        <f>согаз!F58+макс!F58+капитал!F58</f>
        <v>0</v>
      </c>
      <c r="G58" s="62">
        <f>согаз!G58+макс!G58+капитал!G58</f>
        <v>5448972.6000000006</v>
      </c>
      <c r="H58" s="62">
        <f>согаз!H58+макс!H58+капитал!H58</f>
        <v>0</v>
      </c>
      <c r="I58" s="62">
        <f>согаз!I58+макс!I58+капитал!I58</f>
        <v>0</v>
      </c>
      <c r="J58" s="45">
        <f t="shared" si="0"/>
        <v>5448972.6000000006</v>
      </c>
      <c r="K58" s="65"/>
      <c r="L58" s="64"/>
    </row>
    <row r="59" spans="1:12">
      <c r="A59" s="27">
        <v>52</v>
      </c>
      <c r="B59" s="20">
        <v>670072</v>
      </c>
      <c r="C59" s="34" t="s">
        <v>48</v>
      </c>
      <c r="D59" s="62">
        <f>согаз!D59+макс!D59+капитал!D59</f>
        <v>0</v>
      </c>
      <c r="E59" s="62">
        <f>согаз!E59+макс!E59+капитал!E59</f>
        <v>0</v>
      </c>
      <c r="F59" s="62">
        <f>согаз!F59+макс!F59+капитал!F59</f>
        <v>9756979.6099999994</v>
      </c>
      <c r="G59" s="62">
        <f>согаз!G59+макс!G59+капитал!G59</f>
        <v>0</v>
      </c>
      <c r="H59" s="62">
        <f>согаз!H59+макс!H59+капитал!H59</f>
        <v>0</v>
      </c>
      <c r="I59" s="62">
        <f>согаз!I59+макс!I59+капитал!I59</f>
        <v>0</v>
      </c>
      <c r="J59" s="45">
        <f t="shared" si="0"/>
        <v>9756979.6099999994</v>
      </c>
      <c r="K59" s="65"/>
      <c r="L59" s="64"/>
    </row>
    <row r="60" spans="1:12" ht="28.5">
      <c r="A60" s="27">
        <v>53</v>
      </c>
      <c r="B60" s="20">
        <v>670081</v>
      </c>
      <c r="C60" s="38" t="s">
        <v>53</v>
      </c>
      <c r="D60" s="62">
        <f>согаз!D60+макс!D60+капитал!D60</f>
        <v>0</v>
      </c>
      <c r="E60" s="62">
        <f>согаз!E60+макс!E60+капитал!E60</f>
        <v>0</v>
      </c>
      <c r="F60" s="62">
        <f>согаз!F60+макс!F60+капитал!F60</f>
        <v>0</v>
      </c>
      <c r="G60" s="62">
        <f>согаз!G60+макс!G60+капитал!G60</f>
        <v>8471751</v>
      </c>
      <c r="H60" s="62">
        <f>согаз!H60+макс!H60+капитал!H60</f>
        <v>0</v>
      </c>
      <c r="I60" s="62">
        <f>согаз!I60+макс!I60+капитал!I60</f>
        <v>0</v>
      </c>
      <c r="J60" s="45">
        <f t="shared" si="0"/>
        <v>8471751</v>
      </c>
      <c r="K60" s="65"/>
      <c r="L60" s="64"/>
    </row>
    <row r="61" spans="1:12">
      <c r="A61" s="27">
        <v>54</v>
      </c>
      <c r="B61" s="20">
        <v>670082</v>
      </c>
      <c r="C61" s="38" t="s">
        <v>52</v>
      </c>
      <c r="D61" s="62">
        <f>согаз!D61+макс!D61+капитал!D61</f>
        <v>0</v>
      </c>
      <c r="E61" s="62">
        <f>согаз!E61+макс!E61+капитал!E61</f>
        <v>0</v>
      </c>
      <c r="F61" s="62">
        <f>согаз!F61+макс!F61+капитал!F61</f>
        <v>0</v>
      </c>
      <c r="G61" s="62">
        <f>согаз!G61+макс!G61+капитал!G61</f>
        <v>23607507</v>
      </c>
      <c r="H61" s="62">
        <f>согаз!H61+макс!H61+капитал!H61</f>
        <v>0</v>
      </c>
      <c r="I61" s="62">
        <f>согаз!I61+макс!I61+капитал!I61</f>
        <v>0</v>
      </c>
      <c r="J61" s="45">
        <f t="shared" si="0"/>
        <v>23607507</v>
      </c>
      <c r="K61" s="65"/>
      <c r="L61" s="64"/>
    </row>
    <row r="62" spans="1:12">
      <c r="A62" s="27">
        <v>55</v>
      </c>
      <c r="B62" s="17">
        <v>670084</v>
      </c>
      <c r="C62" s="34" t="s">
        <v>49</v>
      </c>
      <c r="D62" s="62">
        <f>согаз!D62+макс!D62+капитал!D62</f>
        <v>0</v>
      </c>
      <c r="E62" s="62">
        <f>согаз!E62+макс!E62+капитал!E62</f>
        <v>0</v>
      </c>
      <c r="F62" s="62">
        <f>согаз!F62+макс!F62+капитал!F62</f>
        <v>132845729.40000001</v>
      </c>
      <c r="G62" s="62">
        <f>согаз!G62+макс!G62+капитал!G62</f>
        <v>25499</v>
      </c>
      <c r="H62" s="62">
        <f>согаз!H62+макс!H62+капитал!H62</f>
        <v>0</v>
      </c>
      <c r="I62" s="62">
        <f>согаз!I62+макс!I62+капитал!I62</f>
        <v>0</v>
      </c>
      <c r="J62" s="45">
        <f t="shared" si="0"/>
        <v>132871228.40000001</v>
      </c>
      <c r="K62" s="65"/>
      <c r="L62" s="64"/>
    </row>
    <row r="63" spans="1:12">
      <c r="A63" s="27">
        <v>56</v>
      </c>
      <c r="B63" s="17">
        <v>670090</v>
      </c>
      <c r="C63" s="34" t="s">
        <v>82</v>
      </c>
      <c r="D63" s="62">
        <f>согаз!D63+макс!D63+капитал!D63</f>
        <v>0</v>
      </c>
      <c r="E63" s="62">
        <f>согаз!E63+макс!E63+капитал!E63</f>
        <v>0</v>
      </c>
      <c r="F63" s="62">
        <f>согаз!F63+макс!F63+капитал!F63</f>
        <v>70019612.88000001</v>
      </c>
      <c r="G63" s="62">
        <f>согаз!G63+макс!G63+капитал!G63</f>
        <v>0</v>
      </c>
      <c r="H63" s="62">
        <f>согаз!H63+макс!H63+капитал!H63</f>
        <v>0</v>
      </c>
      <c r="I63" s="62">
        <f>согаз!I63+макс!I63+капитал!I63</f>
        <v>0</v>
      </c>
      <c r="J63" s="45">
        <f t="shared" si="0"/>
        <v>70019612.88000001</v>
      </c>
      <c r="K63" s="65"/>
      <c r="L63" s="64"/>
    </row>
    <row r="64" spans="1:12">
      <c r="A64" s="27">
        <v>57</v>
      </c>
      <c r="B64" s="18">
        <v>670097</v>
      </c>
      <c r="C64" s="34" t="s">
        <v>51</v>
      </c>
      <c r="D64" s="62">
        <f>согаз!D64+макс!D64+капитал!D64</f>
        <v>0</v>
      </c>
      <c r="E64" s="62">
        <f>согаз!E64+макс!E64+капитал!E64</f>
        <v>0</v>
      </c>
      <c r="F64" s="62">
        <f>согаз!F64+макс!F64+капитал!F64</f>
        <v>4438288.88</v>
      </c>
      <c r="G64" s="62">
        <f>согаз!G64+макс!G64+капитал!G64</f>
        <v>13512855.15</v>
      </c>
      <c r="H64" s="62">
        <f>согаз!H64+макс!H64+капитал!H64</f>
        <v>0</v>
      </c>
      <c r="I64" s="62">
        <f>согаз!I64+макс!I64+капитал!I64</f>
        <v>0</v>
      </c>
      <c r="J64" s="45">
        <f t="shared" si="0"/>
        <v>17951144.030000001</v>
      </c>
      <c r="K64" s="65"/>
      <c r="L64" s="64"/>
    </row>
    <row r="65" spans="1:12" ht="28.5">
      <c r="A65" s="27">
        <v>58</v>
      </c>
      <c r="B65" s="18">
        <v>670099</v>
      </c>
      <c r="C65" s="34" t="s">
        <v>50</v>
      </c>
      <c r="D65" s="62">
        <f>согаз!D65+макс!D65+капитал!D65</f>
        <v>0</v>
      </c>
      <c r="E65" s="62">
        <f>согаз!E65+макс!E65+капитал!E65</f>
        <v>0</v>
      </c>
      <c r="F65" s="62">
        <f>согаз!F65+макс!F65+капитал!F65</f>
        <v>9378633.370000001</v>
      </c>
      <c r="G65" s="62">
        <f>согаз!G65+макс!G65+капитал!G65</f>
        <v>95566975.499230698</v>
      </c>
      <c r="H65" s="62">
        <f>согаз!H65+макс!H65+капитал!H65</f>
        <v>0</v>
      </c>
      <c r="I65" s="62">
        <f>согаз!I65+макс!I65+капитал!I65</f>
        <v>0</v>
      </c>
      <c r="J65" s="45">
        <f t="shared" si="0"/>
        <v>104945608.8692307</v>
      </c>
      <c r="K65" s="65"/>
      <c r="L65" s="64"/>
    </row>
    <row r="66" spans="1:12">
      <c r="A66" s="27">
        <v>59</v>
      </c>
      <c r="B66" s="18">
        <v>670104</v>
      </c>
      <c r="C66" s="38" t="s">
        <v>54</v>
      </c>
      <c r="D66" s="62">
        <f>согаз!D66+макс!D66+капитал!D66</f>
        <v>0</v>
      </c>
      <c r="E66" s="62">
        <f>согаз!E66+макс!E66+капитал!E66</f>
        <v>0</v>
      </c>
      <c r="F66" s="62">
        <f>согаз!F66+макс!F66+капитал!F66</f>
        <v>0</v>
      </c>
      <c r="G66" s="62">
        <f>согаз!G66+макс!G66+капитал!G66</f>
        <v>119172.90000000001</v>
      </c>
      <c r="H66" s="62">
        <f>согаз!H66+макс!H66+капитал!H66</f>
        <v>0</v>
      </c>
      <c r="I66" s="62">
        <f>согаз!I66+макс!I66+капитал!I66</f>
        <v>0</v>
      </c>
      <c r="J66" s="45">
        <f t="shared" si="0"/>
        <v>119172.90000000001</v>
      </c>
      <c r="K66" s="65"/>
      <c r="L66" s="64"/>
    </row>
    <row r="67" spans="1:12" ht="47.25">
      <c r="A67" s="27">
        <v>60</v>
      </c>
      <c r="B67" s="18">
        <v>670106</v>
      </c>
      <c r="C67" s="39" t="s">
        <v>56</v>
      </c>
      <c r="D67" s="62">
        <f>согаз!D67+макс!D67+капитал!D67</f>
        <v>0</v>
      </c>
      <c r="E67" s="62">
        <f>согаз!E67+макс!E67+капитал!E67</f>
        <v>0</v>
      </c>
      <c r="F67" s="62">
        <f>согаз!F67+макс!F67+капитал!F67</f>
        <v>0</v>
      </c>
      <c r="G67" s="62">
        <f>согаз!G67+макс!G67+капитал!G67</f>
        <v>133501.20000000001</v>
      </c>
      <c r="H67" s="62">
        <f>согаз!H67+макс!H67+капитал!H67</f>
        <v>0</v>
      </c>
      <c r="I67" s="62">
        <f>согаз!I67+макс!I67+капитал!I67</f>
        <v>0</v>
      </c>
      <c r="J67" s="45">
        <f t="shared" si="0"/>
        <v>133501.20000000001</v>
      </c>
      <c r="K67" s="65"/>
      <c r="L67" s="64"/>
    </row>
    <row r="68" spans="1:12">
      <c r="A68" s="27">
        <v>61</v>
      </c>
      <c r="B68" s="17">
        <v>670107</v>
      </c>
      <c r="C68" s="40" t="s">
        <v>104</v>
      </c>
      <c r="D68" s="62">
        <f>согаз!D68+макс!D68+капитал!D68</f>
        <v>0</v>
      </c>
      <c r="E68" s="62">
        <f>согаз!E68+макс!E68+капитал!E68</f>
        <v>0</v>
      </c>
      <c r="F68" s="62">
        <f>согаз!F68+макс!F68+капитал!F68</f>
        <v>93046.29</v>
      </c>
      <c r="G68" s="62">
        <f>согаз!G68+макс!G68+капитал!G68</f>
        <v>0</v>
      </c>
      <c r="H68" s="62">
        <f>согаз!H68+макс!H68+капитал!H68</f>
        <v>0</v>
      </c>
      <c r="I68" s="62">
        <f>согаз!I68+макс!I68+капитал!I68</f>
        <v>0</v>
      </c>
      <c r="J68" s="45">
        <f t="shared" si="0"/>
        <v>93046.29</v>
      </c>
      <c r="K68" s="65"/>
      <c r="L68" s="64"/>
    </row>
    <row r="69" spans="1:12">
      <c r="A69" s="27">
        <v>62</v>
      </c>
      <c r="B69" s="21">
        <v>670123</v>
      </c>
      <c r="C69" s="38" t="s">
        <v>55</v>
      </c>
      <c r="D69" s="62">
        <f>согаз!D69+макс!D69+капитал!D69</f>
        <v>0</v>
      </c>
      <c r="E69" s="62">
        <f>согаз!E69+макс!E69+капитал!E69</f>
        <v>0</v>
      </c>
      <c r="F69" s="62">
        <f>согаз!F69+макс!F69+капитал!F69</f>
        <v>0</v>
      </c>
      <c r="G69" s="62">
        <f>согаз!G69+макс!G69+капитал!G69</f>
        <v>0</v>
      </c>
      <c r="H69" s="62">
        <f>согаз!H69+макс!H69+капитал!H69</f>
        <v>0</v>
      </c>
      <c r="I69" s="62">
        <f>согаз!I69+макс!I69+капитал!I69</f>
        <v>0</v>
      </c>
      <c r="J69" s="45">
        <f t="shared" si="0"/>
        <v>0</v>
      </c>
      <c r="K69" s="65"/>
      <c r="L69" s="64"/>
    </row>
    <row r="70" spans="1:12">
      <c r="A70" s="27">
        <v>63</v>
      </c>
      <c r="B70" s="21">
        <v>670125</v>
      </c>
      <c r="C70" s="38" t="s">
        <v>84</v>
      </c>
      <c r="D70" s="62">
        <f>согаз!D70+макс!D70+капитал!D70</f>
        <v>0</v>
      </c>
      <c r="E70" s="62">
        <f>согаз!E70+макс!E70+капитал!E70</f>
        <v>0</v>
      </c>
      <c r="F70" s="62">
        <f>согаз!F70+макс!F70+капитал!F70</f>
        <v>83299861.560000017</v>
      </c>
      <c r="G70" s="62">
        <f>согаз!G70+макс!G70+капитал!G70</f>
        <v>0</v>
      </c>
      <c r="H70" s="62">
        <f>согаз!H70+макс!H70+капитал!H70</f>
        <v>0</v>
      </c>
      <c r="I70" s="62">
        <f>согаз!I70+макс!I70+капитал!I70</f>
        <v>0</v>
      </c>
      <c r="J70" s="45">
        <f t="shared" si="0"/>
        <v>83299861.560000017</v>
      </c>
      <c r="K70" s="65"/>
      <c r="L70" s="64"/>
    </row>
    <row r="71" spans="1:12">
      <c r="A71" s="27">
        <v>64</v>
      </c>
      <c r="B71" s="20">
        <v>670129</v>
      </c>
      <c r="C71" s="39" t="s">
        <v>69</v>
      </c>
      <c r="D71" s="62">
        <f>согаз!D71+макс!D71+капитал!D71</f>
        <v>0</v>
      </c>
      <c r="E71" s="62">
        <f>согаз!E71+макс!E71+капитал!E71</f>
        <v>0</v>
      </c>
      <c r="F71" s="62">
        <f>согаз!F71+макс!F71+капитал!F71</f>
        <v>35009806.440000005</v>
      </c>
      <c r="G71" s="62">
        <f>согаз!G71+макс!G71+капитал!G71</f>
        <v>0</v>
      </c>
      <c r="H71" s="62">
        <f>согаз!H71+макс!H71+капитал!H71</f>
        <v>0</v>
      </c>
      <c r="I71" s="62">
        <f>согаз!I71+макс!I71+капитал!I71</f>
        <v>0</v>
      </c>
      <c r="J71" s="45">
        <f t="shared" si="0"/>
        <v>35009806.440000005</v>
      </c>
      <c r="K71" s="65"/>
      <c r="L71" s="64"/>
    </row>
    <row r="72" spans="1:12" ht="31.5">
      <c r="A72" s="27">
        <v>65</v>
      </c>
      <c r="B72" s="20">
        <v>670134</v>
      </c>
      <c r="C72" s="39" t="s">
        <v>57</v>
      </c>
      <c r="D72" s="62">
        <f>согаз!D72+макс!D72+капитал!D72</f>
        <v>0</v>
      </c>
      <c r="E72" s="62">
        <f>согаз!E72+макс!E72+капитал!E72</f>
        <v>0</v>
      </c>
      <c r="F72" s="62">
        <f>согаз!F72+макс!F72+капитал!F72</f>
        <v>0</v>
      </c>
      <c r="G72" s="62">
        <f>согаз!G72+макс!G72+капитал!G72</f>
        <v>0</v>
      </c>
      <c r="H72" s="62">
        <f>согаз!H72+макс!H72+капитал!H72</f>
        <v>0</v>
      </c>
      <c r="I72" s="62">
        <f>согаз!I72+макс!I72+капитал!I72</f>
        <v>0</v>
      </c>
      <c r="J72" s="45">
        <f t="shared" si="0"/>
        <v>0</v>
      </c>
      <c r="K72" s="65"/>
      <c r="L72" s="64"/>
    </row>
    <row r="73" spans="1:12">
      <c r="A73" s="27">
        <v>66</v>
      </c>
      <c r="B73" s="21">
        <v>670136</v>
      </c>
      <c r="C73" s="39" t="s">
        <v>59</v>
      </c>
      <c r="D73" s="62">
        <f>согаз!D73+макс!D73+капитал!D73</f>
        <v>0</v>
      </c>
      <c r="E73" s="62">
        <f>согаз!E73+макс!E73+капитал!E73</f>
        <v>0</v>
      </c>
      <c r="F73" s="62">
        <f>согаз!F73+макс!F73+капитал!F73</f>
        <v>7407471.5099999988</v>
      </c>
      <c r="G73" s="62">
        <f>согаз!G73+макс!G73+капитал!G73</f>
        <v>28920058.48120765</v>
      </c>
      <c r="H73" s="62">
        <f>согаз!H73+макс!H73+капитал!H73</f>
        <v>0</v>
      </c>
      <c r="I73" s="62">
        <f>согаз!I73+макс!I73+капитал!I73</f>
        <v>0</v>
      </c>
      <c r="J73" s="45">
        <f t="shared" ref="J73:J90" si="1">D73+F73+G73+H73+I73</f>
        <v>36327529.991207652</v>
      </c>
      <c r="K73" s="65"/>
      <c r="L73" s="64"/>
    </row>
    <row r="74" spans="1:12" ht="31.5">
      <c r="A74" s="27">
        <v>67</v>
      </c>
      <c r="B74" s="20">
        <v>670139</v>
      </c>
      <c r="C74" s="39" t="s">
        <v>58</v>
      </c>
      <c r="D74" s="62">
        <f>согаз!D74+макс!D74+капитал!D74</f>
        <v>0</v>
      </c>
      <c r="E74" s="62">
        <f>согаз!E74+макс!E74+капитал!E74</f>
        <v>0</v>
      </c>
      <c r="F74" s="62">
        <f>согаз!F74+макс!F74+капитал!F74</f>
        <v>0</v>
      </c>
      <c r="G74" s="62">
        <f>согаз!G74+макс!G74+капитал!G74</f>
        <v>21694340</v>
      </c>
      <c r="H74" s="62">
        <f>согаз!H74+макс!H74+капитал!H74</f>
        <v>0</v>
      </c>
      <c r="I74" s="62">
        <f>согаз!I74+макс!I74+капитал!I74</f>
        <v>0</v>
      </c>
      <c r="J74" s="45">
        <f t="shared" si="1"/>
        <v>21694340</v>
      </c>
      <c r="K74" s="65"/>
      <c r="L74" s="64"/>
    </row>
    <row r="75" spans="1:12">
      <c r="A75" s="27">
        <v>68</v>
      </c>
      <c r="B75" s="20">
        <v>670141</v>
      </c>
      <c r="C75" s="39" t="s">
        <v>64</v>
      </c>
      <c r="D75" s="62">
        <f>согаз!D75+макс!D75+капитал!D75</f>
        <v>0</v>
      </c>
      <c r="E75" s="62">
        <f>согаз!E75+макс!E75+капитал!E75</f>
        <v>0</v>
      </c>
      <c r="F75" s="62">
        <f>согаз!F75+макс!F75+капитал!F75</f>
        <v>0</v>
      </c>
      <c r="G75" s="62">
        <f>согаз!G75+макс!G75+капитал!G75</f>
        <v>20044781.449999999</v>
      </c>
      <c r="H75" s="62">
        <f>согаз!H75+макс!H75+капитал!H75</f>
        <v>0</v>
      </c>
      <c r="I75" s="62">
        <f>согаз!I75+макс!I75+капитал!I75</f>
        <v>0</v>
      </c>
      <c r="J75" s="45">
        <f t="shared" si="1"/>
        <v>20044781.449999999</v>
      </c>
      <c r="K75" s="65"/>
      <c r="L75" s="64"/>
    </row>
    <row r="76" spans="1:12" ht="31.5">
      <c r="A76" s="27">
        <v>69</v>
      </c>
      <c r="B76" s="20">
        <v>670143</v>
      </c>
      <c r="C76" s="39" t="s">
        <v>60</v>
      </c>
      <c r="D76" s="62">
        <f>согаз!D76+макс!D76+капитал!D76</f>
        <v>0</v>
      </c>
      <c r="E76" s="62">
        <f>согаз!E76+макс!E76+капитал!E76</f>
        <v>0</v>
      </c>
      <c r="F76" s="62">
        <f>согаз!F76+макс!F76+капитал!F76</f>
        <v>0</v>
      </c>
      <c r="G76" s="62">
        <f>согаз!G76+макс!G76+капитал!G76</f>
        <v>0</v>
      </c>
      <c r="H76" s="62">
        <f>согаз!H76+макс!H76+капитал!H76</f>
        <v>0</v>
      </c>
      <c r="I76" s="62">
        <f>согаз!I76+макс!I76+капитал!I76</f>
        <v>0</v>
      </c>
      <c r="J76" s="45">
        <f t="shared" si="1"/>
        <v>0</v>
      </c>
      <c r="K76" s="65"/>
      <c r="L76" s="64"/>
    </row>
    <row r="77" spans="1:12">
      <c r="A77" s="27">
        <v>70</v>
      </c>
      <c r="B77" s="20">
        <v>670145</v>
      </c>
      <c r="C77" s="41" t="s">
        <v>61</v>
      </c>
      <c r="D77" s="62">
        <f>согаз!D77+макс!D77+капитал!D77</f>
        <v>0</v>
      </c>
      <c r="E77" s="62">
        <f>согаз!E77+макс!E77+капитал!E77</f>
        <v>0</v>
      </c>
      <c r="F77" s="62">
        <f>согаз!F77+макс!F77+капитал!F77</f>
        <v>0</v>
      </c>
      <c r="G77" s="62">
        <f>согаз!G77+макс!G77+капитал!G77</f>
        <v>6241604</v>
      </c>
      <c r="H77" s="62">
        <f>согаз!H77+макс!H77+капитал!H77</f>
        <v>0</v>
      </c>
      <c r="I77" s="62">
        <f>согаз!I77+макс!I77+капитал!I77</f>
        <v>0</v>
      </c>
      <c r="J77" s="45">
        <f t="shared" si="1"/>
        <v>6241604</v>
      </c>
      <c r="K77" s="65"/>
      <c r="L77" s="64"/>
    </row>
    <row r="78" spans="1:12" ht="47.25">
      <c r="A78" s="27">
        <v>71</v>
      </c>
      <c r="B78" s="20">
        <v>670146</v>
      </c>
      <c r="C78" s="41" t="s">
        <v>96</v>
      </c>
      <c r="D78" s="62">
        <f>согаз!D78+макс!D78+капитал!D78</f>
        <v>0</v>
      </c>
      <c r="E78" s="62">
        <f>согаз!E78+макс!E78+капитал!E78</f>
        <v>0</v>
      </c>
      <c r="F78" s="62">
        <f>согаз!F78+макс!F78+капитал!F78</f>
        <v>0</v>
      </c>
      <c r="G78" s="62">
        <f>согаз!G78+макс!G78+капитал!G78</f>
        <v>0</v>
      </c>
      <c r="H78" s="62">
        <f>согаз!H78+макс!H78+капитал!H78</f>
        <v>0</v>
      </c>
      <c r="I78" s="62">
        <f>согаз!I78+макс!I78+капитал!I78</f>
        <v>0</v>
      </c>
      <c r="J78" s="45">
        <f t="shared" si="1"/>
        <v>0</v>
      </c>
      <c r="K78" s="65"/>
      <c r="L78" s="64"/>
    </row>
    <row r="79" spans="1:12" ht="31.5">
      <c r="A79" s="27">
        <v>72</v>
      </c>
      <c r="B79" s="22">
        <v>670147</v>
      </c>
      <c r="C79" s="41" t="s">
        <v>63</v>
      </c>
      <c r="D79" s="62">
        <f>согаз!D79+макс!D79+капитал!D79</f>
        <v>79931077.864999995</v>
      </c>
      <c r="E79" s="62">
        <f>согаз!E79+макс!E79+капитал!E79</f>
        <v>0</v>
      </c>
      <c r="F79" s="62">
        <f>согаз!F79+макс!F79+капитал!F79</f>
        <v>0</v>
      </c>
      <c r="G79" s="62">
        <f>согаз!G79+макс!G79+капитал!G79</f>
        <v>2234206</v>
      </c>
      <c r="H79" s="62">
        <f>согаз!H79+макс!H79+капитал!H79</f>
        <v>0</v>
      </c>
      <c r="I79" s="62">
        <f>согаз!I79+макс!I79+капитал!I79</f>
        <v>0</v>
      </c>
      <c r="J79" s="45">
        <f t="shared" si="1"/>
        <v>82165283.864999995</v>
      </c>
      <c r="K79" s="65"/>
      <c r="L79" s="64"/>
    </row>
    <row r="80" spans="1:12">
      <c r="A80" s="27">
        <v>73</v>
      </c>
      <c r="B80" s="20">
        <v>670148</v>
      </c>
      <c r="C80" s="42" t="s">
        <v>85</v>
      </c>
      <c r="D80" s="62">
        <f>согаз!D80+макс!D80+капитал!D80</f>
        <v>10469847.84</v>
      </c>
      <c r="E80" s="62">
        <f>согаз!E80+макс!E80+капитал!E80</f>
        <v>0</v>
      </c>
      <c r="F80" s="62">
        <f>согаз!F80+макс!F80+капитал!F80</f>
        <v>0</v>
      </c>
      <c r="G80" s="62">
        <f>согаз!G80+макс!G80+капитал!G80</f>
        <v>0</v>
      </c>
      <c r="H80" s="62">
        <f>согаз!H80+макс!H80+капитал!H80</f>
        <v>0</v>
      </c>
      <c r="I80" s="62">
        <f>согаз!I80+макс!I80+капитал!I80</f>
        <v>0</v>
      </c>
      <c r="J80" s="45">
        <f t="shared" si="1"/>
        <v>10469847.84</v>
      </c>
      <c r="K80" s="65"/>
      <c r="L80" s="64"/>
    </row>
    <row r="81" spans="1:12">
      <c r="A81" s="27">
        <v>74</v>
      </c>
      <c r="B81" s="17">
        <v>670150</v>
      </c>
      <c r="C81" s="41" t="s">
        <v>65</v>
      </c>
      <c r="D81" s="62">
        <f>согаз!D81+макс!D81+капитал!D81</f>
        <v>0</v>
      </c>
      <c r="E81" s="62">
        <f>согаз!E81+макс!E81+капитал!E81</f>
        <v>0</v>
      </c>
      <c r="F81" s="62">
        <f>согаз!F81+макс!F81+капитал!F81</f>
        <v>0</v>
      </c>
      <c r="G81" s="62">
        <f>согаз!G81+макс!G81+капитал!G81</f>
        <v>4824</v>
      </c>
      <c r="H81" s="62">
        <f>согаз!H81+макс!H81+капитал!H81</f>
        <v>0</v>
      </c>
      <c r="I81" s="62">
        <f>согаз!I81+макс!I81+капитал!I81</f>
        <v>0</v>
      </c>
      <c r="J81" s="45">
        <f t="shared" si="1"/>
        <v>4824</v>
      </c>
      <c r="K81" s="65"/>
      <c r="L81" s="64"/>
    </row>
    <row r="82" spans="1:12">
      <c r="A82" s="27">
        <v>75</v>
      </c>
      <c r="B82" s="20">
        <v>670152</v>
      </c>
      <c r="C82" s="41" t="s">
        <v>66</v>
      </c>
      <c r="D82" s="62">
        <f>согаз!D82+макс!D82+капитал!D82</f>
        <v>0</v>
      </c>
      <c r="E82" s="62">
        <f>согаз!E82+макс!E82+капитал!E82</f>
        <v>0</v>
      </c>
      <c r="F82" s="62">
        <f>согаз!F82+макс!F82+капитал!F82</f>
        <v>0</v>
      </c>
      <c r="G82" s="62">
        <f>согаз!G82+макс!G82+капитал!G82</f>
        <v>0</v>
      </c>
      <c r="H82" s="62">
        <f>согаз!H82+макс!H82+капитал!H82</f>
        <v>0</v>
      </c>
      <c r="I82" s="62">
        <f>согаз!I82+макс!I82+капитал!I82</f>
        <v>0</v>
      </c>
      <c r="J82" s="45">
        <f t="shared" si="1"/>
        <v>0</v>
      </c>
      <c r="K82" s="65"/>
      <c r="L82" s="64"/>
    </row>
    <row r="83" spans="1:12">
      <c r="A83" s="27">
        <v>76</v>
      </c>
      <c r="B83" s="17">
        <v>670155</v>
      </c>
      <c r="C83" s="41" t="s">
        <v>86</v>
      </c>
      <c r="D83" s="62">
        <f>согаз!D83+макс!D83+капитал!D83</f>
        <v>0</v>
      </c>
      <c r="E83" s="62">
        <f>согаз!E83+макс!E83+капитал!E83</f>
        <v>0</v>
      </c>
      <c r="F83" s="62">
        <f>согаз!F83+макс!F83+капитал!F83</f>
        <v>12639532.300000001</v>
      </c>
      <c r="G83" s="62">
        <f>согаз!G83+макс!G83+капитал!G83</f>
        <v>0</v>
      </c>
      <c r="H83" s="62">
        <f>согаз!H83+макс!H83+капитал!H83</f>
        <v>0</v>
      </c>
      <c r="I83" s="62">
        <f>согаз!I83+макс!I83+капитал!I83</f>
        <v>0</v>
      </c>
      <c r="J83" s="45">
        <f t="shared" si="1"/>
        <v>12639532.300000001</v>
      </c>
      <c r="K83" s="65"/>
      <c r="L83" s="64"/>
    </row>
    <row r="84" spans="1:12" ht="42.75">
      <c r="A84" s="27">
        <v>77</v>
      </c>
      <c r="B84" s="17">
        <v>670156</v>
      </c>
      <c r="C84" s="38" t="s">
        <v>83</v>
      </c>
      <c r="D84" s="62">
        <f>согаз!D84+макс!D84+капитал!D84</f>
        <v>0</v>
      </c>
      <c r="E84" s="62">
        <f>согаз!E84+макс!E84+капитал!E84</f>
        <v>0</v>
      </c>
      <c r="F84" s="62">
        <f>согаз!F84+макс!F84+капитал!F84</f>
        <v>280453.95</v>
      </c>
      <c r="G84" s="62">
        <f>согаз!G84+макс!G84+капитал!G84</f>
        <v>3815790.16</v>
      </c>
      <c r="H84" s="62">
        <f>согаз!H84+макс!H84+капитал!H84</f>
        <v>0</v>
      </c>
      <c r="I84" s="62">
        <f>согаз!I84+макс!I84+капитал!I84</f>
        <v>0</v>
      </c>
      <c r="J84" s="45">
        <f>D84+F84+G84+H84+I84</f>
        <v>4096244.1100000003</v>
      </c>
      <c r="K84" s="65"/>
      <c r="L84" s="64"/>
    </row>
    <row r="85" spans="1:12">
      <c r="A85" s="27">
        <v>78</v>
      </c>
      <c r="B85" s="17">
        <v>670157</v>
      </c>
      <c r="C85" s="34" t="s">
        <v>87</v>
      </c>
      <c r="D85" s="62">
        <f>согаз!D85+макс!D85+капитал!D85</f>
        <v>257138532.85000002</v>
      </c>
      <c r="E85" s="62">
        <f>согаз!E85+макс!E85+капитал!E85</f>
        <v>0</v>
      </c>
      <c r="F85" s="62">
        <f>согаз!F85+макс!F85+капитал!F85</f>
        <v>23804703.669999998</v>
      </c>
      <c r="G85" s="62">
        <f>согаз!G85+макс!G85+капитал!G85</f>
        <v>372628509.42958075</v>
      </c>
      <c r="H85" s="62">
        <f>согаз!H85+макс!H85+капитал!H85</f>
        <v>0</v>
      </c>
      <c r="I85" s="62">
        <f>согаз!I85+макс!I85+капитал!I85</f>
        <v>0</v>
      </c>
      <c r="J85" s="45">
        <f t="shared" si="1"/>
        <v>653571745.94958079</v>
      </c>
      <c r="K85" s="65"/>
      <c r="L85" s="64"/>
    </row>
    <row r="86" spans="1:12">
      <c r="A86" s="27">
        <v>79</v>
      </c>
      <c r="B86" s="17">
        <v>670159</v>
      </c>
      <c r="C86" s="34" t="s">
        <v>97</v>
      </c>
      <c r="D86" s="62">
        <f>согаз!D86+макс!D86+капитал!D86</f>
        <v>0</v>
      </c>
      <c r="E86" s="62">
        <f>согаз!E86+макс!E86+капитал!E86</f>
        <v>0</v>
      </c>
      <c r="F86" s="62">
        <f>согаз!F86+макс!F86+капитал!F86</f>
        <v>0</v>
      </c>
      <c r="G86" s="62">
        <f>согаз!G86+макс!G86+капитал!G86</f>
        <v>0</v>
      </c>
      <c r="H86" s="62">
        <f>согаз!H86+макс!H86+капитал!H86</f>
        <v>0</v>
      </c>
      <c r="I86" s="62">
        <f>согаз!I86+макс!I86+капитал!I86</f>
        <v>0</v>
      </c>
      <c r="J86" s="45">
        <f t="shared" si="1"/>
        <v>0</v>
      </c>
      <c r="K86" s="65"/>
      <c r="L86" s="64"/>
    </row>
    <row r="87" spans="1:12" ht="28.5">
      <c r="A87" s="27">
        <v>80</v>
      </c>
      <c r="B87" s="18">
        <v>670161</v>
      </c>
      <c r="C87" s="34" t="s">
        <v>98</v>
      </c>
      <c r="D87" s="62">
        <f>согаз!D87+макс!D87+капитал!D87</f>
        <v>0</v>
      </c>
      <c r="E87" s="62">
        <f>согаз!E87+макс!E87+капитал!E87</f>
        <v>0</v>
      </c>
      <c r="F87" s="62">
        <f>согаз!F87+макс!F87+капитал!F87</f>
        <v>93046.29</v>
      </c>
      <c r="G87" s="62">
        <f>согаз!G87+макс!G87+капитал!G87</f>
        <v>0</v>
      </c>
      <c r="H87" s="62">
        <f>согаз!H87+макс!H87+капитал!H87</f>
        <v>0</v>
      </c>
      <c r="I87" s="62">
        <f>согаз!I87+макс!I87+капитал!I87</f>
        <v>0</v>
      </c>
      <c r="J87" s="45">
        <f t="shared" si="1"/>
        <v>93046.29</v>
      </c>
      <c r="K87" s="65"/>
      <c r="L87" s="64"/>
    </row>
    <row r="88" spans="1:12" ht="42.75">
      <c r="A88" s="27">
        <v>81</v>
      </c>
      <c r="B88" s="18">
        <v>670162</v>
      </c>
      <c r="C88" s="34" t="s">
        <v>99</v>
      </c>
      <c r="D88" s="62">
        <f>согаз!D88+макс!D88+капитал!D88</f>
        <v>0</v>
      </c>
      <c r="E88" s="62">
        <f>согаз!E88+макс!E88+капитал!E88</f>
        <v>0</v>
      </c>
      <c r="F88" s="62">
        <f>согаз!F88+макс!F88+капитал!F88</f>
        <v>0</v>
      </c>
      <c r="G88" s="62">
        <f>согаз!G88+макс!G88+капитал!G88</f>
        <v>26805384.780000001</v>
      </c>
      <c r="H88" s="62">
        <f>согаз!H88+макс!H88+капитал!H88</f>
        <v>0</v>
      </c>
      <c r="I88" s="62">
        <f>согаз!I88+макс!I88+капитал!I88</f>
        <v>0</v>
      </c>
      <c r="J88" s="45">
        <f t="shared" si="1"/>
        <v>26805384.780000001</v>
      </c>
      <c r="K88" s="65"/>
      <c r="L88" s="64"/>
    </row>
    <row r="89" spans="1:12">
      <c r="A89" s="27">
        <v>82</v>
      </c>
      <c r="B89" s="18">
        <v>670163</v>
      </c>
      <c r="C89" s="34" t="s">
        <v>100</v>
      </c>
      <c r="D89" s="62">
        <f>согаз!D89+макс!D89+капитал!D89</f>
        <v>0</v>
      </c>
      <c r="E89" s="62">
        <f>согаз!E89+макс!E89+капитал!E89</f>
        <v>0</v>
      </c>
      <c r="F89" s="62">
        <f>согаз!F89+макс!F89+капитал!F89</f>
        <v>0</v>
      </c>
      <c r="G89" s="62">
        <f>согаз!G89+макс!G89+капитал!G89</f>
        <v>3282843</v>
      </c>
      <c r="H89" s="62">
        <f>согаз!H89+макс!H89+капитал!H89</f>
        <v>0</v>
      </c>
      <c r="I89" s="62">
        <f>согаз!I89+макс!I89+капитал!I89</f>
        <v>0</v>
      </c>
      <c r="J89" s="45">
        <f t="shared" si="1"/>
        <v>3282843</v>
      </c>
      <c r="K89" s="65"/>
      <c r="L89" s="64"/>
    </row>
    <row r="90" spans="1:12">
      <c r="A90" s="27">
        <v>83</v>
      </c>
      <c r="B90" s="17">
        <v>670164</v>
      </c>
      <c r="C90" s="43" t="s">
        <v>101</v>
      </c>
      <c r="D90" s="62">
        <f>согаз!D90+макс!D90+капитал!D90</f>
        <v>0</v>
      </c>
      <c r="E90" s="62">
        <f>согаз!E90+макс!E90+капитал!E90</f>
        <v>0</v>
      </c>
      <c r="F90" s="62">
        <f>согаз!F90+макс!F90+капитал!F90</f>
        <v>7859996.2999999998</v>
      </c>
      <c r="G90" s="62">
        <f>согаз!G90+макс!G90+капитал!G90</f>
        <v>0</v>
      </c>
      <c r="H90" s="62">
        <f>согаз!H90+макс!H90+капитал!H90</f>
        <v>0</v>
      </c>
      <c r="I90" s="62">
        <f>согаз!I90+макс!I90+капитал!I90</f>
        <v>0</v>
      </c>
      <c r="J90" s="45">
        <f t="shared" si="1"/>
        <v>7859996.2999999998</v>
      </c>
      <c r="K90" s="65"/>
      <c r="L90" s="64"/>
    </row>
    <row r="91" spans="1:12">
      <c r="A91" s="27"/>
      <c r="B91" s="16"/>
      <c r="C91" s="11" t="s">
        <v>72</v>
      </c>
      <c r="D91" s="45">
        <f t="shared" ref="D91:J91" si="2">SUM(D8:D90)</f>
        <v>6220561569.9000006</v>
      </c>
      <c r="E91" s="45">
        <f>SUM(E8:E90)</f>
        <v>738684501</v>
      </c>
      <c r="F91" s="45">
        <f t="shared" si="2"/>
        <v>1632048832</v>
      </c>
      <c r="G91" s="45">
        <f t="shared" si="2"/>
        <v>6071793928.9467897</v>
      </c>
      <c r="H91" s="45">
        <f t="shared" si="2"/>
        <v>901755217.99902558</v>
      </c>
      <c r="I91" s="45">
        <f t="shared" si="2"/>
        <v>18092305</v>
      </c>
      <c r="J91" s="45">
        <f t="shared" si="2"/>
        <v>14844251853.845819</v>
      </c>
      <c r="K91" s="65"/>
      <c r="L91" s="64"/>
    </row>
    <row r="92" spans="1:12">
      <c r="A92" s="28"/>
      <c r="B92" s="16"/>
      <c r="C92" s="11" t="s">
        <v>73</v>
      </c>
      <c r="D92" s="45">
        <v>543100340</v>
      </c>
      <c r="E92" s="45"/>
      <c r="F92" s="45">
        <v>98015706</v>
      </c>
      <c r="G92" s="45">
        <v>132564502</v>
      </c>
      <c r="H92" s="45">
        <v>21819452</v>
      </c>
      <c r="I92" s="63"/>
      <c r="J92" s="45">
        <f>SUM(D92:I92)</f>
        <v>795500000</v>
      </c>
      <c r="K92" s="65"/>
      <c r="L92" s="64"/>
    </row>
    <row r="93" spans="1:12">
      <c r="A93" s="27"/>
      <c r="B93" s="16"/>
      <c r="C93" s="11" t="s">
        <v>74</v>
      </c>
      <c r="D93" s="45">
        <f>D91+D92</f>
        <v>6763661909.9000006</v>
      </c>
      <c r="E93" s="45">
        <f t="shared" ref="E93:J93" si="3">E91+E92</f>
        <v>738684501</v>
      </c>
      <c r="F93" s="45">
        <f t="shared" si="3"/>
        <v>1730064538</v>
      </c>
      <c r="G93" s="45">
        <f t="shared" si="3"/>
        <v>6204358430.9467897</v>
      </c>
      <c r="H93" s="45">
        <f t="shared" si="3"/>
        <v>923574669.99902558</v>
      </c>
      <c r="I93" s="45">
        <f t="shared" si="3"/>
        <v>18092305</v>
      </c>
      <c r="J93" s="45">
        <f t="shared" si="3"/>
        <v>15639751853.845819</v>
      </c>
      <c r="K93" s="65"/>
      <c r="L93" s="64"/>
    </row>
    <row r="94" spans="1:12">
      <c r="D94" s="57"/>
      <c r="E94" s="57"/>
      <c r="F94" s="57"/>
      <c r="G94" s="57"/>
      <c r="H94" s="57"/>
      <c r="I94" s="57"/>
    </row>
    <row r="95" spans="1:12">
      <c r="J95" s="33"/>
    </row>
    <row r="96" spans="1:12">
      <c r="G96" s="58"/>
    </row>
    <row r="99" spans="7:7">
      <c r="G99" s="57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2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4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0"/>
    </sheetView>
  </sheetViews>
  <sheetFormatPr defaultColWidth="8.85546875" defaultRowHeight="18.75"/>
  <cols>
    <col min="1" max="1" width="8.28515625" style="26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ht="18.75" customHeight="1">
      <c r="A2" s="30"/>
      <c r="B2" s="1"/>
      <c r="C2" s="72" t="str">
        <f>свод!C2</f>
        <v>Утверждено на заседании Комиссии по разработке Территориальной программы ОМС от 30.09.2024 года</v>
      </c>
      <c r="D2" s="72"/>
      <c r="E2" s="72"/>
      <c r="F2" s="72"/>
      <c r="G2" s="72"/>
      <c r="H2" s="72"/>
      <c r="I2" s="72"/>
      <c r="J2" s="72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свод!C4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92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свод!J7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5058822.5999999996</v>
      </c>
      <c r="H8" s="14"/>
      <c r="I8" s="14"/>
      <c r="J8" s="7">
        <f>D8+F8+G8+H8+I8</f>
        <v>5058822.5999999996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290640702.35500014</v>
      </c>
      <c r="E9" s="14">
        <v>61855075</v>
      </c>
      <c r="F9" s="14">
        <v>13091973.880000001</v>
      </c>
      <c r="G9" s="14">
        <v>22707702.712400001</v>
      </c>
      <c r="H9" s="14"/>
      <c r="I9" s="54">
        <v>1826649</v>
      </c>
      <c r="J9" s="7">
        <f t="shared" ref="J9:J72" si="0">D9+F9+G9+H9+I9</f>
        <v>328267027.94740015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38239144.910000004</v>
      </c>
      <c r="E10" s="14">
        <v>1143920</v>
      </c>
      <c r="F10" s="14">
        <v>7047330.29</v>
      </c>
      <c r="G10" s="14">
        <v>7341338.3656000001</v>
      </c>
      <c r="H10" s="14"/>
      <c r="I10" s="54">
        <v>1791812</v>
      </c>
      <c r="J10" s="7">
        <f t="shared" si="0"/>
        <v>54419625.5656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15540300</v>
      </c>
      <c r="H11" s="14"/>
      <c r="I11" s="14"/>
      <c r="J11" s="7">
        <f t="shared" si="0"/>
        <v>15540300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126695495.94000003</v>
      </c>
      <c r="E12" s="14">
        <v>23258974</v>
      </c>
      <c r="F12" s="14">
        <v>120528528.66</v>
      </c>
      <c r="G12" s="14">
        <v>40477947.3992</v>
      </c>
      <c r="H12" s="14"/>
      <c r="I12" s="14"/>
      <c r="J12" s="7">
        <f t="shared" si="0"/>
        <v>287701971.99920005</v>
      </c>
    </row>
    <row r="13" spans="1:10" ht="32.25" customHeight="1">
      <c r="A13" s="27">
        <v>6</v>
      </c>
      <c r="B13" s="17">
        <v>670006</v>
      </c>
      <c r="C13" s="35" t="s">
        <v>43</v>
      </c>
      <c r="D13" s="14">
        <v>105777.56999999998</v>
      </c>
      <c r="E13" s="14"/>
      <c r="F13" s="14">
        <v>0</v>
      </c>
      <c r="G13" s="14">
        <v>0</v>
      </c>
      <c r="H13" s="14"/>
      <c r="I13" s="14"/>
      <c r="J13" s="7">
        <f t="shared" si="0"/>
        <v>105777.56999999998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4235079</v>
      </c>
      <c r="H14" s="14"/>
      <c r="I14" s="14"/>
      <c r="J14" s="7">
        <f t="shared" si="0"/>
        <v>4235079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3845502</v>
      </c>
      <c r="H15" s="14"/>
      <c r="I15" s="14"/>
      <c r="J15" s="7">
        <f t="shared" si="0"/>
        <v>3845502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4105692</v>
      </c>
      <c r="H16" s="56"/>
      <c r="I16" s="56"/>
      <c r="J16" s="7">
        <f t="shared" si="0"/>
        <v>4105692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2995902</v>
      </c>
      <c r="H17" s="14"/>
      <c r="I17" s="14"/>
      <c r="J17" s="7">
        <f t="shared" si="0"/>
        <v>2995902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31132569.301480059</v>
      </c>
      <c r="H18" s="54">
        <v>5383910.6573914513</v>
      </c>
      <c r="I18" s="14"/>
      <c r="J18" s="7">
        <f t="shared" si="0"/>
        <v>36516479.958871514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1968643.9800000002</v>
      </c>
      <c r="E19" s="14"/>
      <c r="F19" s="14">
        <v>2367188.2699999996</v>
      </c>
      <c r="G19" s="14">
        <v>22953805.912952144</v>
      </c>
      <c r="H19" s="14"/>
      <c r="I19" s="14"/>
      <c r="J19" s="7">
        <f t="shared" si="0"/>
        <v>27289638.162952144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13208448.229999999</v>
      </c>
      <c r="E20" s="14"/>
      <c r="F20" s="14">
        <v>2161894.5699999998</v>
      </c>
      <c r="G20" s="14">
        <v>7000185.0859528603</v>
      </c>
      <c r="H20" s="14"/>
      <c r="I20" s="14"/>
      <c r="J20" s="7">
        <f t="shared" si="0"/>
        <v>22370527.88595286</v>
      </c>
    </row>
    <row r="21" spans="1:10">
      <c r="A21" s="27">
        <v>14</v>
      </c>
      <c r="B21" s="18">
        <v>670017</v>
      </c>
      <c r="C21" s="34" t="s">
        <v>30</v>
      </c>
      <c r="D21" s="14">
        <v>4934538.01</v>
      </c>
      <c r="E21" s="14"/>
      <c r="F21" s="14">
        <v>2079031.7</v>
      </c>
      <c r="G21" s="14">
        <v>24278464.629334107</v>
      </c>
      <c r="H21" s="14"/>
      <c r="I21" s="14"/>
      <c r="J21" s="7">
        <f t="shared" si="0"/>
        <v>31292034.339334108</v>
      </c>
    </row>
    <row r="22" spans="1:10">
      <c r="A22" s="27">
        <v>15</v>
      </c>
      <c r="B22" s="18">
        <v>670018</v>
      </c>
      <c r="C22" s="34" t="s">
        <v>31</v>
      </c>
      <c r="D22" s="14">
        <v>8318389.1700000027</v>
      </c>
      <c r="E22" s="14"/>
      <c r="F22" s="14">
        <v>4029738.6199999996</v>
      </c>
      <c r="G22" s="14">
        <v>5080771.893957803</v>
      </c>
      <c r="H22" s="14"/>
      <c r="I22" s="14"/>
      <c r="J22" s="7">
        <f t="shared" si="0"/>
        <v>17428899.683957808</v>
      </c>
    </row>
    <row r="23" spans="1:10">
      <c r="A23" s="27">
        <v>16</v>
      </c>
      <c r="B23" s="18">
        <v>670020</v>
      </c>
      <c r="C23" s="34" t="s">
        <v>89</v>
      </c>
      <c r="D23" s="14">
        <v>4714346.63</v>
      </c>
      <c r="E23" s="14"/>
      <c r="F23" s="14">
        <v>2466840.7900000005</v>
      </c>
      <c r="G23" s="14">
        <v>4247626.1357234297</v>
      </c>
      <c r="H23" s="14"/>
      <c r="I23" s="14"/>
      <c r="J23" s="7">
        <f t="shared" si="0"/>
        <v>11428813.555723429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1957604.63</v>
      </c>
      <c r="E24" s="14"/>
      <c r="F24" s="14">
        <v>1829986.08</v>
      </c>
      <c r="G24" s="14">
        <v>4380133.8633869532</v>
      </c>
      <c r="H24" s="14"/>
      <c r="I24" s="14"/>
      <c r="J24" s="7">
        <f t="shared" si="0"/>
        <v>8167724.5733869532</v>
      </c>
    </row>
    <row r="25" spans="1:10">
      <c r="A25" s="27">
        <v>18</v>
      </c>
      <c r="B25" s="18">
        <v>670023</v>
      </c>
      <c r="C25" s="34" t="s">
        <v>33</v>
      </c>
      <c r="D25" s="14">
        <v>3631948.3</v>
      </c>
      <c r="E25" s="14"/>
      <c r="F25" s="14">
        <v>1748189.6099999999</v>
      </c>
      <c r="G25" s="14">
        <v>27369397.836958583</v>
      </c>
      <c r="H25" s="14"/>
      <c r="I25" s="14"/>
      <c r="J25" s="7">
        <f t="shared" si="0"/>
        <v>32749535.746958584</v>
      </c>
    </row>
    <row r="26" spans="1:10">
      <c r="A26" s="27">
        <v>19</v>
      </c>
      <c r="B26" s="18">
        <v>670024</v>
      </c>
      <c r="C26" s="34" t="s">
        <v>77</v>
      </c>
      <c r="D26" s="14">
        <v>2684011.8800000004</v>
      </c>
      <c r="E26" s="14"/>
      <c r="F26" s="14">
        <v>1993771.04</v>
      </c>
      <c r="G26" s="14">
        <v>8740766.5218339637</v>
      </c>
      <c r="H26" s="14"/>
      <c r="I26" s="14"/>
      <c r="J26" s="7">
        <f t="shared" si="0"/>
        <v>13418549.441833964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9447461.1699999999</v>
      </c>
      <c r="E27" s="14"/>
      <c r="F27" s="14">
        <v>2899441.9699999997</v>
      </c>
      <c r="G27" s="14">
        <v>11555217.597900385</v>
      </c>
      <c r="H27" s="14"/>
      <c r="I27" s="14"/>
      <c r="J27" s="7">
        <f t="shared" si="0"/>
        <v>23902120.737900384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50337807.989999987</v>
      </c>
      <c r="E28" s="14"/>
      <c r="F28" s="14">
        <v>5671236.9199999999</v>
      </c>
      <c r="G28" s="14">
        <v>50138081.284333505</v>
      </c>
      <c r="H28" s="14"/>
      <c r="I28" s="14"/>
      <c r="J28" s="7">
        <f t="shared" si="0"/>
        <v>106147126.19433349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12850318.270000001</v>
      </c>
      <c r="E29" s="14"/>
      <c r="F29" s="14">
        <v>4949733.3099999996</v>
      </c>
      <c r="G29" s="14">
        <v>35072178.763026111</v>
      </c>
      <c r="H29" s="14"/>
      <c r="I29" s="14"/>
      <c r="J29" s="7">
        <f t="shared" si="0"/>
        <v>52872230.343026116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49033674.315000013</v>
      </c>
      <c r="E30" s="14"/>
      <c r="F30" s="14">
        <v>4335963.6900000004</v>
      </c>
      <c r="G30" s="14">
        <v>30638210.165411271</v>
      </c>
      <c r="H30" s="14"/>
      <c r="I30" s="14"/>
      <c r="J30" s="7">
        <f t="shared" si="0"/>
        <v>84007848.170411289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4994127.6899999995</v>
      </c>
      <c r="E31" s="14"/>
      <c r="F31" s="14">
        <v>2669167.8699999996</v>
      </c>
      <c r="G31" s="14">
        <v>3044258.2747372887</v>
      </c>
      <c r="H31" s="14"/>
      <c r="I31" s="14"/>
      <c r="J31" s="7">
        <f t="shared" si="0"/>
        <v>10707553.834737288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2700636.5100000002</v>
      </c>
      <c r="E32" s="14"/>
      <c r="F32" s="14">
        <v>2068035.29</v>
      </c>
      <c r="G32" s="14">
        <v>2012968.1229248908</v>
      </c>
      <c r="H32" s="14"/>
      <c r="I32" s="14"/>
      <c r="J32" s="7">
        <f t="shared" si="0"/>
        <v>6781639.9229248911</v>
      </c>
    </row>
    <row r="33" spans="1:10">
      <c r="A33" s="27">
        <v>26</v>
      </c>
      <c r="B33" s="18">
        <v>670036</v>
      </c>
      <c r="C33" s="34" t="s">
        <v>41</v>
      </c>
      <c r="D33" s="14">
        <v>31978670.600000005</v>
      </c>
      <c r="E33" s="14"/>
      <c r="F33" s="14">
        <v>5424869.8899999997</v>
      </c>
      <c r="G33" s="14">
        <v>35622204.095206447</v>
      </c>
      <c r="H33" s="14"/>
      <c r="I33" s="14"/>
      <c r="J33" s="7">
        <f t="shared" si="0"/>
        <v>73025744.585206449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3237495.8699999996</v>
      </c>
      <c r="G34" s="14">
        <v>61168949.235736392</v>
      </c>
      <c r="H34" s="14"/>
      <c r="I34" s="14"/>
      <c r="J34" s="7">
        <f t="shared" si="0"/>
        <v>64406445.10573639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4899963.25</v>
      </c>
      <c r="G35" s="14">
        <v>37383262.500137866</v>
      </c>
      <c r="H35" s="14"/>
      <c r="I35" s="14"/>
      <c r="J35" s="7">
        <f t="shared" si="0"/>
        <v>42283225.750137866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3888149.34</v>
      </c>
      <c r="G36" s="14">
        <v>44860906.504470445</v>
      </c>
      <c r="H36" s="14"/>
      <c r="I36" s="14"/>
      <c r="J36" s="7">
        <f t="shared" si="0"/>
        <v>48749055.844470441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3075954.7</v>
      </c>
      <c r="G37" s="14">
        <v>26592654.987281967</v>
      </c>
      <c r="H37" s="14"/>
      <c r="I37" s="14"/>
      <c r="J37" s="7">
        <f t="shared" si="0"/>
        <v>29668609.687281966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2682614.0199999996</v>
      </c>
      <c r="G38" s="14">
        <v>34061432.474308535</v>
      </c>
      <c r="H38" s="14"/>
      <c r="I38" s="14"/>
      <c r="J38" s="7">
        <f t="shared" si="0"/>
        <v>36744046.494308531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1882086.1600000001</v>
      </c>
      <c r="G39" s="14">
        <v>30615688.34126607</v>
      </c>
      <c r="H39" s="14"/>
      <c r="I39" s="14"/>
      <c r="J39" s="7">
        <f t="shared" si="0"/>
        <v>32497774.50126607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7872290.7400000002</v>
      </c>
      <c r="G40" s="14">
        <v>40885807.754537225</v>
      </c>
      <c r="H40" s="14"/>
      <c r="I40" s="14"/>
      <c r="J40" s="7">
        <f t="shared" si="0"/>
        <v>48758098.494537227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17028285</v>
      </c>
      <c r="H41" s="14"/>
      <c r="I41" s="14"/>
      <c r="J41" s="7">
        <f t="shared" si="0"/>
        <v>17028285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12303801</v>
      </c>
      <c r="H42" s="14"/>
      <c r="I42" s="14"/>
      <c r="J42" s="7">
        <f t="shared" si="0"/>
        <v>12303801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183826772.68833321</v>
      </c>
      <c r="E43" s="14">
        <v>15589391</v>
      </c>
      <c r="F43" s="14">
        <v>7877196.1182129998</v>
      </c>
      <c r="G43" s="14">
        <v>42996619.408339389</v>
      </c>
      <c r="H43" s="14"/>
      <c r="I43" s="14"/>
      <c r="J43" s="7">
        <f t="shared" si="0"/>
        <v>234700588.21488559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11454357.93</v>
      </c>
      <c r="E44" s="14"/>
      <c r="F44" s="14">
        <v>451803.13</v>
      </c>
      <c r="G44" s="14">
        <v>25140190.233600002</v>
      </c>
      <c r="H44" s="14"/>
      <c r="I44" s="14"/>
      <c r="J44" s="7">
        <f t="shared" si="0"/>
        <v>37046351.2936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13943371.897500003</v>
      </c>
      <c r="E45" s="14"/>
      <c r="F45" s="14">
        <v>0</v>
      </c>
      <c r="G45" s="14">
        <v>1448466.3</v>
      </c>
      <c r="H45" s="14"/>
      <c r="I45" s="14"/>
      <c r="J45" s="7">
        <f t="shared" si="0"/>
        <v>15391838.197500004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22583607</v>
      </c>
      <c r="H46" s="14"/>
      <c r="I46" s="14"/>
      <c r="J46" s="7">
        <f t="shared" si="0"/>
        <v>22583607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13208039.800000001</v>
      </c>
      <c r="E47" s="14"/>
      <c r="F47" s="14">
        <v>7462319.3900000006</v>
      </c>
      <c r="G47" s="14">
        <v>124011392.18186937</v>
      </c>
      <c r="H47" s="14"/>
      <c r="I47" s="14"/>
      <c r="J47" s="7">
        <f t="shared" si="0"/>
        <v>144681751.37186939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0</v>
      </c>
      <c r="E48" s="14"/>
      <c r="F48" s="14">
        <v>3447372.25</v>
      </c>
      <c r="G48" s="14">
        <v>64478718.125278749</v>
      </c>
      <c r="H48" s="14"/>
      <c r="I48" s="14"/>
      <c r="J48" s="7">
        <f t="shared" si="0"/>
        <v>67926090.375278741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158865342.17999995</v>
      </c>
      <c r="E49" s="14">
        <v>32704167</v>
      </c>
      <c r="F49" s="14">
        <v>0</v>
      </c>
      <c r="G49" s="14">
        <v>19919638.812799998</v>
      </c>
      <c r="H49" s="14"/>
      <c r="I49" s="14"/>
      <c r="J49" s="7">
        <f t="shared" si="0"/>
        <v>178784980.99279994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607413.09480000008</v>
      </c>
      <c r="H50" s="14"/>
      <c r="I50" s="14"/>
      <c r="J50" s="7">
        <f t="shared" si="0"/>
        <v>607413.09480000008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51283</v>
      </c>
      <c r="G51" s="14">
        <v>1826158.9787999999</v>
      </c>
      <c r="H51" s="14"/>
      <c r="I51" s="14"/>
      <c r="J51" s="7">
        <f t="shared" si="0"/>
        <v>1877441.9787999999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81390616.450000003</v>
      </c>
      <c r="E52" s="14">
        <v>12952681</v>
      </c>
      <c r="F52" s="14">
        <v>6396622.1000000015</v>
      </c>
      <c r="G52" s="14">
        <v>26455451.302112751</v>
      </c>
      <c r="H52" s="14"/>
      <c r="I52" s="14"/>
      <c r="J52" s="7">
        <f t="shared" si="0"/>
        <v>114242689.85211277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23212294.560000002</v>
      </c>
      <c r="E53" s="14"/>
      <c r="F53" s="14">
        <v>0</v>
      </c>
      <c r="G53" s="14">
        <v>1809704.5044</v>
      </c>
      <c r="H53" s="14"/>
      <c r="I53" s="14"/>
      <c r="J53" s="7">
        <f t="shared" si="0"/>
        <v>25021999.064400002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285658</v>
      </c>
      <c r="H54" s="14"/>
      <c r="I54" s="14"/>
      <c r="J54" s="7">
        <f t="shared" si="0"/>
        <v>285658</v>
      </c>
    </row>
    <row r="55" spans="1:10" ht="30.6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571292.64</v>
      </c>
      <c r="G55" s="14">
        <v>138229.24</v>
      </c>
      <c r="H55" s="54"/>
      <c r="I55" s="14"/>
      <c r="J55" s="7">
        <f t="shared" si="0"/>
        <v>709521.88</v>
      </c>
    </row>
    <row r="56" spans="1:10" ht="34.5" customHeight="1">
      <c r="A56" s="27">
        <v>49</v>
      </c>
      <c r="B56" s="18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158482827.58249921</v>
      </c>
      <c r="I56" s="14"/>
      <c r="J56" s="7">
        <f t="shared" si="0"/>
        <v>158482827.58249921</v>
      </c>
    </row>
    <row r="57" spans="1:10" ht="23.45" customHeight="1">
      <c r="A57" s="27">
        <v>50</v>
      </c>
      <c r="B57" s="17">
        <v>670067</v>
      </c>
      <c r="C57" s="34" t="s">
        <v>46</v>
      </c>
      <c r="D57" s="14">
        <v>566949.78</v>
      </c>
      <c r="E57" s="14"/>
      <c r="F57" s="14">
        <v>1779199.8100000003</v>
      </c>
      <c r="G57" s="14">
        <v>3223738.9087999999</v>
      </c>
      <c r="H57" s="14"/>
      <c r="I57" s="14"/>
      <c r="J57" s="7">
        <f t="shared" si="0"/>
        <v>5569888.4988000002</v>
      </c>
    </row>
    <row r="58" spans="1:10" ht="22.5" customHeight="1">
      <c r="A58" s="27">
        <v>51</v>
      </c>
      <c r="B58" s="18">
        <v>670070</v>
      </c>
      <c r="C58" s="37" t="s">
        <v>47</v>
      </c>
      <c r="D58" s="14">
        <v>0</v>
      </c>
      <c r="E58" s="14"/>
      <c r="F58" s="14">
        <v>0</v>
      </c>
      <c r="G58" s="14">
        <v>901.91039999999998</v>
      </c>
      <c r="H58" s="14"/>
      <c r="I58" s="14"/>
      <c r="J58" s="7">
        <f t="shared" si="0"/>
        <v>901.91039999999998</v>
      </c>
    </row>
    <row r="59" spans="1:10" ht="18.95" customHeight="1">
      <c r="A59" s="27">
        <v>52</v>
      </c>
      <c r="B59" s="20">
        <v>670072</v>
      </c>
      <c r="C59" s="34" t="s">
        <v>48</v>
      </c>
      <c r="D59" s="14">
        <v>0</v>
      </c>
      <c r="E59" s="14"/>
      <c r="F59" s="14">
        <v>2039236.0799999998</v>
      </c>
      <c r="G59" s="14">
        <v>0</v>
      </c>
      <c r="H59" s="14"/>
      <c r="I59" s="14"/>
      <c r="J59" s="7">
        <f t="shared" si="0"/>
        <v>2039236.0799999998</v>
      </c>
    </row>
    <row r="60" spans="1:10" ht="32.2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1593000</v>
      </c>
      <c r="H60" s="14"/>
      <c r="I60" s="14"/>
      <c r="J60" s="7">
        <f t="shared" si="0"/>
        <v>1593000</v>
      </c>
    </row>
    <row r="61" spans="1:10">
      <c r="A61" s="27">
        <v>54</v>
      </c>
      <c r="B61" s="20">
        <v>670082</v>
      </c>
      <c r="C61" s="38" t="s">
        <v>52</v>
      </c>
      <c r="D61" s="14">
        <v>0</v>
      </c>
      <c r="E61" s="14"/>
      <c r="F61" s="14">
        <v>0</v>
      </c>
      <c r="G61" s="14">
        <v>6002079</v>
      </c>
      <c r="H61" s="14"/>
      <c r="I61" s="14"/>
      <c r="J61" s="7">
        <f t="shared" si="0"/>
        <v>6002079</v>
      </c>
    </row>
    <row r="62" spans="1:10" ht="26.25" customHeight="1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26569145.879999999</v>
      </c>
      <c r="G62" s="14">
        <v>5609.7800000000007</v>
      </c>
      <c r="H62" s="14"/>
      <c r="I62" s="14"/>
      <c r="J62" s="7">
        <f t="shared" si="0"/>
        <v>26574755.66</v>
      </c>
    </row>
    <row r="63" spans="1:10" ht="18" customHeight="1">
      <c r="A63" s="27">
        <v>56</v>
      </c>
      <c r="B63" s="17">
        <v>670090</v>
      </c>
      <c r="C63" s="34" t="s">
        <v>82</v>
      </c>
      <c r="D63" s="14">
        <v>0</v>
      </c>
      <c r="E63" s="14"/>
      <c r="F63" s="14">
        <v>13983801.997586207</v>
      </c>
      <c r="G63" s="14">
        <v>0</v>
      </c>
      <c r="H63" s="14"/>
      <c r="I63" s="14"/>
      <c r="J63" s="7">
        <f t="shared" si="0"/>
        <v>13983801.997586207</v>
      </c>
    </row>
    <row r="64" spans="1:10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875657.54999999993</v>
      </c>
      <c r="G64" s="14">
        <v>3819155.1324</v>
      </c>
      <c r="H64" s="14"/>
      <c r="I64" s="14"/>
      <c r="J64" s="7">
        <f t="shared" si="0"/>
        <v>4694812.6824000003</v>
      </c>
    </row>
    <row r="65" spans="1:10">
      <c r="A65" s="27">
        <v>58</v>
      </c>
      <c r="B65" s="18">
        <v>670099</v>
      </c>
      <c r="C65" s="34" t="s">
        <v>50</v>
      </c>
      <c r="D65" s="14">
        <v>0</v>
      </c>
      <c r="E65" s="14"/>
      <c r="F65" s="14">
        <v>1791443.7100000002</v>
      </c>
      <c r="G65" s="14">
        <v>28199485.788722228</v>
      </c>
      <c r="H65" s="14"/>
      <c r="I65" s="14"/>
      <c r="J65" s="7">
        <f t="shared" si="0"/>
        <v>29990929.498722229</v>
      </c>
    </row>
    <row r="66" spans="1:10">
      <c r="A66" s="27">
        <v>59</v>
      </c>
      <c r="B66" s="18">
        <v>670104</v>
      </c>
      <c r="C66" s="38" t="s">
        <v>54</v>
      </c>
      <c r="D66" s="14">
        <v>0</v>
      </c>
      <c r="E66" s="14"/>
      <c r="F66" s="14">
        <v>0</v>
      </c>
      <c r="G66" s="14">
        <v>17898.189600000002</v>
      </c>
      <c r="H66" s="14"/>
      <c r="I66" s="14"/>
      <c r="J66" s="7">
        <f t="shared" si="0"/>
        <v>17898.189600000002</v>
      </c>
    </row>
    <row r="67" spans="1:10" ht="31.5">
      <c r="A67" s="27">
        <v>60</v>
      </c>
      <c r="B67" s="18">
        <v>670106</v>
      </c>
      <c r="C67" s="39" t="s">
        <v>56</v>
      </c>
      <c r="D67" s="14">
        <v>0</v>
      </c>
      <c r="E67" s="14"/>
      <c r="F67" s="14">
        <v>0</v>
      </c>
      <c r="G67" s="14">
        <v>21295.440000000002</v>
      </c>
      <c r="H67" s="14"/>
      <c r="I67" s="14"/>
      <c r="J67" s="7">
        <f t="shared" si="0"/>
        <v>21295.440000000002</v>
      </c>
    </row>
    <row r="68" spans="1:10">
      <c r="A68" s="27">
        <v>61</v>
      </c>
      <c r="B68" s="17">
        <v>670107</v>
      </c>
      <c r="C68" s="40" t="s">
        <v>104</v>
      </c>
      <c r="D68" s="14">
        <v>0</v>
      </c>
      <c r="E68" s="14"/>
      <c r="F68" s="14">
        <v>0</v>
      </c>
      <c r="G68" s="14">
        <v>0</v>
      </c>
      <c r="H68" s="14"/>
      <c r="I68" s="14"/>
      <c r="J68" s="7">
        <f t="shared" si="0"/>
        <v>0</v>
      </c>
    </row>
    <row r="69" spans="1:10" ht="21.75" customHeight="1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>
      <c r="A70" s="27">
        <v>63</v>
      </c>
      <c r="B70" s="21">
        <v>670125</v>
      </c>
      <c r="C70" s="38" t="s">
        <v>84</v>
      </c>
      <c r="D70" s="14">
        <v>0</v>
      </c>
      <c r="E70" s="14"/>
      <c r="F70" s="14">
        <v>16700213.791014498</v>
      </c>
      <c r="G70" s="14">
        <v>0</v>
      </c>
      <c r="H70" s="14"/>
      <c r="I70" s="14"/>
      <c r="J70" s="7">
        <f t="shared" si="0"/>
        <v>16700213.791014498</v>
      </c>
    </row>
    <row r="71" spans="1:10" ht="22.5" customHeight="1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7042202.4448275873</v>
      </c>
      <c r="G71" s="14">
        <v>0</v>
      </c>
      <c r="H71" s="14"/>
      <c r="I71" s="14"/>
      <c r="J71" s="7">
        <f t="shared" si="0"/>
        <v>7042202.4448275873</v>
      </c>
    </row>
    <row r="72" spans="1:10">
      <c r="A72" s="27">
        <v>65</v>
      </c>
      <c r="B72" s="20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 ht="21.6" customHeight="1">
      <c r="A73" s="27">
        <v>66</v>
      </c>
      <c r="B73" s="21">
        <v>670136</v>
      </c>
      <c r="C73" s="39" t="s">
        <v>59</v>
      </c>
      <c r="D73" s="14">
        <v>0</v>
      </c>
      <c r="E73" s="14"/>
      <c r="F73" s="14">
        <v>1239510.3500000001</v>
      </c>
      <c r="G73" s="14">
        <v>9574612.9650515951</v>
      </c>
      <c r="H73" s="14"/>
      <c r="I73" s="14"/>
      <c r="J73" s="7">
        <f t="shared" ref="J73:J90" si="1">D73+F73+G73+H73+I73</f>
        <v>10814123.315051595</v>
      </c>
    </row>
    <row r="74" spans="1:10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1104385</v>
      </c>
      <c r="H74" s="14"/>
      <c r="I74" s="14"/>
      <c r="J74" s="7">
        <f t="shared" si="1"/>
        <v>1104385</v>
      </c>
    </row>
    <row r="75" spans="1:10" ht="21" customHeight="1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5451283.6600000001</v>
      </c>
      <c r="H75" s="14"/>
      <c r="I75" s="14"/>
      <c r="J75" s="7">
        <f t="shared" si="1"/>
        <v>5451283.6600000001</v>
      </c>
    </row>
    <row r="76" spans="1:10" ht="25.5" customHeight="1">
      <c r="A76" s="27">
        <v>69</v>
      </c>
      <c r="B76" s="20">
        <v>670143</v>
      </c>
      <c r="C76" s="39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1378463</v>
      </c>
      <c r="H77" s="14"/>
      <c r="I77" s="14"/>
      <c r="J77" s="7">
        <f t="shared" si="1"/>
        <v>1378463</v>
      </c>
    </row>
    <row r="78" spans="1:10" ht="31.5">
      <c r="A78" s="27">
        <v>71</v>
      </c>
      <c r="B78" s="20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2">
        <v>670147</v>
      </c>
      <c r="C79" s="41" t="s">
        <v>63</v>
      </c>
      <c r="D79" s="14">
        <v>15026298.990000004</v>
      </c>
      <c r="E79" s="14"/>
      <c r="F79" s="14">
        <v>0</v>
      </c>
      <c r="G79" s="14">
        <v>24024</v>
      </c>
      <c r="H79" s="14"/>
      <c r="I79" s="14"/>
      <c r="J79" s="7">
        <f t="shared" si="1"/>
        <v>15050322.990000004</v>
      </c>
    </row>
    <row r="80" spans="1:10">
      <c r="A80" s="27">
        <v>73</v>
      </c>
      <c r="B80" s="20">
        <v>670148</v>
      </c>
      <c r="C80" s="42" t="s">
        <v>85</v>
      </c>
      <c r="D80" s="14">
        <v>2061457.1199999996</v>
      </c>
      <c r="E80" s="14"/>
      <c r="F80" s="14">
        <v>0</v>
      </c>
      <c r="G80" s="14">
        <v>0</v>
      </c>
      <c r="H80" s="14"/>
      <c r="I80" s="14"/>
      <c r="J80" s="7">
        <f t="shared" si="1"/>
        <v>2061457.1199999996</v>
      </c>
    </row>
    <row r="81" spans="1:10">
      <c r="A81" s="27">
        <v>74</v>
      </c>
      <c r="B81" s="17">
        <v>670150</v>
      </c>
      <c r="C81" s="41" t="s">
        <v>65</v>
      </c>
      <c r="D81" s="14">
        <v>0</v>
      </c>
      <c r="E81" s="14"/>
      <c r="F81" s="14">
        <v>0</v>
      </c>
      <c r="G81" s="14">
        <v>0</v>
      </c>
      <c r="H81" s="14"/>
      <c r="I81" s="14"/>
      <c r="J81" s="7">
        <f t="shared" si="1"/>
        <v>0</v>
      </c>
    </row>
    <row r="82" spans="1:10" ht="23.25" customHeight="1">
      <c r="A82" s="27">
        <v>75</v>
      </c>
      <c r="B82" s="20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>
      <c r="A83" s="27">
        <v>76</v>
      </c>
      <c r="B83" s="17">
        <v>670155</v>
      </c>
      <c r="C83" s="41" t="s">
        <v>86</v>
      </c>
      <c r="D83" s="14">
        <v>0</v>
      </c>
      <c r="E83" s="14"/>
      <c r="F83" s="14">
        <v>2577093.7000000007</v>
      </c>
      <c r="G83" s="14">
        <v>0</v>
      </c>
      <c r="H83" s="14"/>
      <c r="I83" s="14"/>
      <c r="J83" s="7">
        <f t="shared" si="1"/>
        <v>2577093.7000000007</v>
      </c>
    </row>
    <row r="84" spans="1:10" ht="28.5">
      <c r="A84" s="27">
        <v>77</v>
      </c>
      <c r="B84" s="17">
        <v>670156</v>
      </c>
      <c r="C84" s="38" t="s">
        <v>83</v>
      </c>
      <c r="D84" s="14">
        <v>0</v>
      </c>
      <c r="E84" s="14"/>
      <c r="F84" s="14">
        <v>280453.95</v>
      </c>
      <c r="G84" s="14">
        <v>593561.64</v>
      </c>
      <c r="H84" s="14"/>
      <c r="I84" s="14"/>
      <c r="J84" s="7">
        <f t="shared" si="1"/>
        <v>874015.59000000008</v>
      </c>
    </row>
    <row r="85" spans="1:10">
      <c r="A85" s="27">
        <v>78</v>
      </c>
      <c r="B85" s="17">
        <v>670157</v>
      </c>
      <c r="C85" s="34" t="s">
        <v>87</v>
      </c>
      <c r="D85" s="14">
        <v>50526089.36999999</v>
      </c>
      <c r="E85" s="14"/>
      <c r="F85" s="14">
        <v>4717759.709999999</v>
      </c>
      <c r="G85" s="14">
        <v>18613818.472771782</v>
      </c>
      <c r="H85" s="14"/>
      <c r="I85" s="14"/>
      <c r="J85" s="7">
        <f t="shared" si="1"/>
        <v>73857667.552771777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0</v>
      </c>
      <c r="G87" s="14">
        <v>0</v>
      </c>
      <c r="H87" s="14"/>
      <c r="I87" s="14"/>
      <c r="J87" s="7">
        <f t="shared" si="1"/>
        <v>0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5360306.8656000001</v>
      </c>
      <c r="H88" s="14"/>
      <c r="I88" s="14"/>
      <c r="J88" s="7">
        <f t="shared" si="1"/>
        <v>5360306.8656000001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767842</v>
      </c>
      <c r="H89" s="14"/>
      <c r="I89" s="14"/>
      <c r="J89" s="7">
        <f t="shared" si="1"/>
        <v>767842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1638730.1200000006</v>
      </c>
      <c r="G90" s="14">
        <v>0</v>
      </c>
      <c r="H90" s="14"/>
      <c r="I90" s="14"/>
      <c r="J90" s="7">
        <f t="shared" si="1"/>
        <v>1638730.1200000006</v>
      </c>
    </row>
    <row r="91" spans="1:10">
      <c r="A91" s="27"/>
      <c r="B91" s="23"/>
      <c r="C91" s="11" t="s">
        <v>62</v>
      </c>
      <c r="D91" s="7">
        <f>SUM(D8:D90)</f>
        <v>1212523338.9158332</v>
      </c>
      <c r="E91" s="7">
        <f t="shared" ref="E91:J91" si="2">SUM(E8:E90)</f>
        <v>147504208</v>
      </c>
      <c r="F91" s="7">
        <f t="shared" si="2"/>
        <v>322393814.25164121</v>
      </c>
      <c r="G91" s="7">
        <f t="shared" si="2"/>
        <v>1131928622.2954047</v>
      </c>
      <c r="H91" s="7">
        <f t="shared" si="2"/>
        <v>163866738.23989066</v>
      </c>
      <c r="I91" s="7">
        <f t="shared" si="2"/>
        <v>3618461</v>
      </c>
      <c r="J91" s="7">
        <f t="shared" si="2"/>
        <v>2834330974.7027688</v>
      </c>
    </row>
    <row r="92" spans="1:10">
      <c r="I92" s="15"/>
      <c r="J92" s="9"/>
    </row>
    <row r="93" spans="1:10">
      <c r="I93" s="15"/>
    </row>
    <row r="94" spans="1:10">
      <c r="J94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5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0"/>
    </sheetView>
  </sheetViews>
  <sheetFormatPr defaultColWidth="8.85546875" defaultRowHeight="18.75"/>
  <cols>
    <col min="1" max="1" width="8.85546875" style="26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ht="15" customHeight="1">
      <c r="A2" s="30"/>
      <c r="B2" s="1"/>
      <c r="C2" s="72" t="str">
        <f>согаз!C2</f>
        <v>Утверждено на заседании Комиссии по разработке Территориальной программы ОМС от 30.09.2024 года</v>
      </c>
      <c r="D2" s="72"/>
      <c r="E2" s="72"/>
      <c r="F2" s="72"/>
      <c r="G2" s="72"/>
      <c r="H2" s="72"/>
      <c r="I2" s="72"/>
      <c r="J2" s="72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согаз!C4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93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согаз!J7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5080441.5</v>
      </c>
      <c r="H8" s="14"/>
      <c r="I8" s="14"/>
      <c r="J8" s="7">
        <f>D8+F8+G8+H8+I8</f>
        <v>5080441.5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447643414.58249998</v>
      </c>
      <c r="E9" s="14">
        <v>93132689</v>
      </c>
      <c r="F9" s="14">
        <v>22119192.98</v>
      </c>
      <c r="G9" s="14">
        <v>34058688.536799997</v>
      </c>
      <c r="H9" s="14"/>
      <c r="I9" s="54">
        <v>2785644</v>
      </c>
      <c r="J9" s="7">
        <f t="shared" ref="J9:J72" si="0">D9+F9+G9+H9+I9</f>
        <v>506606940.09930003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59125025.339999981</v>
      </c>
      <c r="E10" s="14">
        <v>1830272</v>
      </c>
      <c r="F10" s="14">
        <v>10749229.289999999</v>
      </c>
      <c r="G10" s="14">
        <v>13500357.939200001</v>
      </c>
      <c r="H10" s="14"/>
      <c r="I10" s="54">
        <v>2771924</v>
      </c>
      <c r="J10" s="7">
        <f t="shared" si="0"/>
        <v>86146536.569199979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22200450</v>
      </c>
      <c r="H11" s="14"/>
      <c r="I11" s="14"/>
      <c r="J11" s="7">
        <f t="shared" si="0"/>
        <v>22200450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195615649.42999992</v>
      </c>
      <c r="E12" s="14">
        <v>34816098</v>
      </c>
      <c r="F12" s="14">
        <v>183019757.59</v>
      </c>
      <c r="G12" s="14">
        <v>62239823.339200005</v>
      </c>
      <c r="H12" s="14"/>
      <c r="I12" s="14"/>
      <c r="J12" s="7">
        <f t="shared" si="0"/>
        <v>440875230.35919994</v>
      </c>
    </row>
    <row r="13" spans="1:10" ht="35.25" customHeight="1">
      <c r="A13" s="27">
        <v>6</v>
      </c>
      <c r="B13" s="17">
        <v>670006</v>
      </c>
      <c r="C13" s="35" t="s">
        <v>43</v>
      </c>
      <c r="D13" s="14">
        <v>211555.13999999996</v>
      </c>
      <c r="E13" s="14"/>
      <c r="F13" s="14">
        <v>0</v>
      </c>
      <c r="G13" s="14">
        <v>0</v>
      </c>
      <c r="H13" s="14"/>
      <c r="I13" s="14"/>
      <c r="J13" s="7">
        <f t="shared" si="0"/>
        <v>211555.13999999996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6373947</v>
      </c>
      <c r="H14" s="14"/>
      <c r="I14" s="14"/>
      <c r="J14" s="7">
        <f t="shared" si="0"/>
        <v>6373947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5397261</v>
      </c>
      <c r="H15" s="14"/>
      <c r="I15" s="14"/>
      <c r="J15" s="7">
        <f t="shared" si="0"/>
        <v>5397261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6049329</v>
      </c>
      <c r="H16" s="55"/>
      <c r="I16" s="55"/>
      <c r="J16" s="7">
        <f t="shared" si="0"/>
        <v>6049329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5879763</v>
      </c>
      <c r="H17" s="14"/>
      <c r="I17" s="14"/>
      <c r="J17" s="7">
        <f t="shared" si="0"/>
        <v>5879763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10512966.71911056</v>
      </c>
      <c r="H18" s="54">
        <v>249751.42810970938</v>
      </c>
      <c r="I18" s="14"/>
      <c r="J18" s="7">
        <f t="shared" si="0"/>
        <v>10762718.147220269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3608734.21</v>
      </c>
      <c r="E19" s="14"/>
      <c r="F19" s="14">
        <v>3654144.6999999997</v>
      </c>
      <c r="G19" s="14">
        <v>28570843.22316448</v>
      </c>
      <c r="H19" s="14"/>
      <c r="I19" s="14"/>
      <c r="J19" s="7">
        <f t="shared" si="0"/>
        <v>35833722.13316448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21456593.07</v>
      </c>
      <c r="E20" s="14"/>
      <c r="F20" s="14">
        <v>3482303.12</v>
      </c>
      <c r="G20" s="14">
        <v>14417199.823129352</v>
      </c>
      <c r="H20" s="14"/>
      <c r="I20" s="14"/>
      <c r="J20" s="7">
        <f t="shared" si="0"/>
        <v>39356096.013129354</v>
      </c>
    </row>
    <row r="21" spans="1:10">
      <c r="A21" s="27">
        <v>14</v>
      </c>
      <c r="B21" s="18">
        <v>670017</v>
      </c>
      <c r="C21" s="34" t="s">
        <v>30</v>
      </c>
      <c r="D21" s="14">
        <v>8076559.3599999994</v>
      </c>
      <c r="E21" s="14"/>
      <c r="F21" s="14">
        <v>3208408.3400000003</v>
      </c>
      <c r="G21" s="14">
        <v>36750241.321504995</v>
      </c>
      <c r="H21" s="14"/>
      <c r="I21" s="14"/>
      <c r="J21" s="7">
        <f t="shared" si="0"/>
        <v>48035209.021504998</v>
      </c>
    </row>
    <row r="22" spans="1:10">
      <c r="A22" s="27">
        <v>15</v>
      </c>
      <c r="B22" s="18">
        <v>670018</v>
      </c>
      <c r="C22" s="34" t="s">
        <v>31</v>
      </c>
      <c r="D22" s="14">
        <v>13084730.110000001</v>
      </c>
      <c r="E22" s="14"/>
      <c r="F22" s="14">
        <v>6152050.5199999986</v>
      </c>
      <c r="G22" s="14">
        <v>32905182.421171848</v>
      </c>
      <c r="H22" s="14"/>
      <c r="I22" s="14"/>
      <c r="J22" s="7">
        <f t="shared" si="0"/>
        <v>52141963.051171847</v>
      </c>
    </row>
    <row r="23" spans="1:10">
      <c r="A23" s="27">
        <v>16</v>
      </c>
      <c r="B23" s="18">
        <v>670020</v>
      </c>
      <c r="C23" s="34" t="s">
        <v>89</v>
      </c>
      <c r="D23" s="14">
        <v>7697939.46</v>
      </c>
      <c r="E23" s="14"/>
      <c r="F23" s="14">
        <v>3793243.6800000006</v>
      </c>
      <c r="G23" s="14">
        <v>72055541.45651786</v>
      </c>
      <c r="H23" s="14"/>
      <c r="I23" s="14"/>
      <c r="J23" s="7">
        <f t="shared" si="0"/>
        <v>83546724.596517861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3835888.66</v>
      </c>
      <c r="E24" s="14"/>
      <c r="F24" s="14">
        <v>2879268.48</v>
      </c>
      <c r="G24" s="14">
        <v>43698019.464737378</v>
      </c>
      <c r="H24" s="14"/>
      <c r="I24" s="14"/>
      <c r="J24" s="7">
        <f t="shared" si="0"/>
        <v>50413176.604737379</v>
      </c>
    </row>
    <row r="25" spans="1:10">
      <c r="A25" s="27">
        <v>18</v>
      </c>
      <c r="B25" s="18">
        <v>670023</v>
      </c>
      <c r="C25" s="34" t="s">
        <v>33</v>
      </c>
      <c r="D25" s="14">
        <v>6128967.7999999998</v>
      </c>
      <c r="E25" s="14"/>
      <c r="F25" s="14">
        <v>2715050.58</v>
      </c>
      <c r="G25" s="14">
        <v>31351031.740956068</v>
      </c>
      <c r="H25" s="14"/>
      <c r="I25" s="14"/>
      <c r="J25" s="7">
        <f t="shared" si="0"/>
        <v>40195050.120956063</v>
      </c>
    </row>
    <row r="26" spans="1:10">
      <c r="A26" s="27">
        <v>19</v>
      </c>
      <c r="B26" s="18">
        <v>670024</v>
      </c>
      <c r="C26" s="34" t="s">
        <v>77</v>
      </c>
      <c r="D26" s="14">
        <v>4640935.1500000004</v>
      </c>
      <c r="E26" s="14"/>
      <c r="F26" s="14">
        <v>3085089.4000000004</v>
      </c>
      <c r="G26" s="14">
        <v>46245057.487556323</v>
      </c>
      <c r="H26" s="14"/>
      <c r="I26" s="14"/>
      <c r="J26" s="7">
        <f t="shared" si="0"/>
        <v>53971082.03755632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15375312.239999998</v>
      </c>
      <c r="E27" s="14"/>
      <c r="F27" s="14">
        <v>4421037.6499999994</v>
      </c>
      <c r="G27" s="14">
        <v>71833505.034813762</v>
      </c>
      <c r="H27" s="14"/>
      <c r="I27" s="14"/>
      <c r="J27" s="7">
        <f t="shared" si="0"/>
        <v>91629854.924813762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76913596.88000004</v>
      </c>
      <c r="E28" s="14"/>
      <c r="F28" s="14">
        <v>8643625.4499999993</v>
      </c>
      <c r="G28" s="14">
        <v>51902576.702097356</v>
      </c>
      <c r="H28" s="14"/>
      <c r="I28" s="14"/>
      <c r="J28" s="7">
        <f t="shared" si="0"/>
        <v>137459799.0320974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20527513.019999988</v>
      </c>
      <c r="E29" s="14"/>
      <c r="F29" s="14">
        <v>7531957.7399999993</v>
      </c>
      <c r="G29" s="14">
        <v>60887477.962299682</v>
      </c>
      <c r="H29" s="14"/>
      <c r="I29" s="14"/>
      <c r="J29" s="7">
        <f t="shared" si="0"/>
        <v>88946948.722299665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75646517.262500033</v>
      </c>
      <c r="E30" s="14"/>
      <c r="F30" s="14">
        <v>6598796.4099999992</v>
      </c>
      <c r="G30" s="14">
        <v>33515424.617913581</v>
      </c>
      <c r="H30" s="14"/>
      <c r="I30" s="14"/>
      <c r="J30" s="7">
        <f t="shared" si="0"/>
        <v>115760738.29041362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8760011.0500000007</v>
      </c>
      <c r="E31" s="14"/>
      <c r="F31" s="14">
        <v>4097485.8599999994</v>
      </c>
      <c r="G31" s="14">
        <v>3991276.1688483926</v>
      </c>
      <c r="H31" s="14"/>
      <c r="I31" s="14"/>
      <c r="J31" s="7">
        <f t="shared" si="0"/>
        <v>16848773.078848392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4737864.93</v>
      </c>
      <c r="E32" s="14"/>
      <c r="F32" s="14">
        <v>3235220.4899999998</v>
      </c>
      <c r="G32" s="14">
        <v>39375041.220804349</v>
      </c>
      <c r="H32" s="14"/>
      <c r="I32" s="14"/>
      <c r="J32" s="7">
        <f t="shared" si="0"/>
        <v>47348126.64080435</v>
      </c>
    </row>
    <row r="33" spans="1:10">
      <c r="A33" s="27">
        <v>26</v>
      </c>
      <c r="B33" s="18">
        <v>670036</v>
      </c>
      <c r="C33" s="34" t="s">
        <v>41</v>
      </c>
      <c r="D33" s="14">
        <v>51071032.919999965</v>
      </c>
      <c r="E33" s="14"/>
      <c r="F33" s="14">
        <v>8185001.3599999994</v>
      </c>
      <c r="G33" s="14">
        <v>148787741.1126951</v>
      </c>
      <c r="H33" s="14"/>
      <c r="I33" s="14"/>
      <c r="J33" s="7">
        <f t="shared" si="0"/>
        <v>208043775.39269507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4909097.3599999994</v>
      </c>
      <c r="G34" s="14">
        <v>40688525.706825241</v>
      </c>
      <c r="H34" s="14"/>
      <c r="I34" s="14"/>
      <c r="J34" s="7">
        <f t="shared" si="0"/>
        <v>45597623.066825241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7419369.2399999993</v>
      </c>
      <c r="G35" s="14">
        <v>25211204.471554082</v>
      </c>
      <c r="H35" s="14"/>
      <c r="I35" s="14"/>
      <c r="J35" s="7">
        <f t="shared" si="0"/>
        <v>32630573.71155408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5938745.1099999994</v>
      </c>
      <c r="G36" s="14">
        <v>67122232.52916199</v>
      </c>
      <c r="H36" s="14"/>
      <c r="I36" s="14"/>
      <c r="J36" s="7">
        <f t="shared" si="0"/>
        <v>73060977.639161989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4653548.1599999992</v>
      </c>
      <c r="G37" s="14">
        <v>50581091.372314259</v>
      </c>
      <c r="H37" s="14"/>
      <c r="I37" s="14"/>
      <c r="J37" s="7">
        <f t="shared" si="0"/>
        <v>55234639.532314256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4081101.5800000005</v>
      </c>
      <c r="G38" s="14">
        <v>56770396.956346586</v>
      </c>
      <c r="H38" s="14"/>
      <c r="I38" s="14"/>
      <c r="J38" s="7">
        <f t="shared" si="0"/>
        <v>60851498.536346585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2859283.7700000005</v>
      </c>
      <c r="G39" s="14">
        <v>54860450.993227318</v>
      </c>
      <c r="H39" s="14"/>
      <c r="I39" s="14"/>
      <c r="J39" s="7">
        <f t="shared" si="0"/>
        <v>57719734.763227321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11945956.380000003</v>
      </c>
      <c r="G40" s="14">
        <v>43350798.990003318</v>
      </c>
      <c r="H40" s="14"/>
      <c r="I40" s="14"/>
      <c r="J40" s="7">
        <f t="shared" si="0"/>
        <v>55296755.37000332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26108562</v>
      </c>
      <c r="H41" s="14"/>
      <c r="I41" s="14"/>
      <c r="J41" s="7">
        <f t="shared" si="0"/>
        <v>26108562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14710293</v>
      </c>
      <c r="H42" s="14"/>
      <c r="I42" s="14"/>
      <c r="J42" s="7">
        <f t="shared" si="0"/>
        <v>14710293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280931870.44222069</v>
      </c>
      <c r="E43" s="14">
        <v>23438535</v>
      </c>
      <c r="F43" s="14">
        <v>11643700.569553301</v>
      </c>
      <c r="G43" s="14">
        <v>64367118.692460611</v>
      </c>
      <c r="H43" s="14"/>
      <c r="I43" s="14"/>
      <c r="J43" s="7">
        <f t="shared" si="0"/>
        <v>356942689.7042346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17501896.579999998</v>
      </c>
      <c r="E44" s="14"/>
      <c r="F44" s="14">
        <v>678602.15</v>
      </c>
      <c r="G44" s="14">
        <v>18522239.116799999</v>
      </c>
      <c r="H44" s="14"/>
      <c r="I44" s="14"/>
      <c r="J44" s="7">
        <f t="shared" si="0"/>
        <v>36702737.846799999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21112707.574999999</v>
      </c>
      <c r="E45" s="14"/>
      <c r="F45" s="14">
        <v>0</v>
      </c>
      <c r="G45" s="14">
        <v>1232277.3</v>
      </c>
      <c r="H45" s="14"/>
      <c r="I45" s="14"/>
      <c r="J45" s="7">
        <f t="shared" si="0"/>
        <v>22344984.875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33466806</v>
      </c>
      <c r="H46" s="14"/>
      <c r="I46" s="14"/>
      <c r="J46" s="7">
        <f t="shared" si="0"/>
        <v>33466806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20861115.370000001</v>
      </c>
      <c r="E47" s="14"/>
      <c r="F47" s="14">
        <v>11208383.199999999</v>
      </c>
      <c r="G47" s="14">
        <v>154764437.42250594</v>
      </c>
      <c r="H47" s="14"/>
      <c r="I47" s="14"/>
      <c r="J47" s="7">
        <f t="shared" si="0"/>
        <v>186833935.99250594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0</v>
      </c>
      <c r="E48" s="14"/>
      <c r="F48" s="14">
        <v>5217918.21</v>
      </c>
      <c r="G48" s="14">
        <v>76283662.720956624</v>
      </c>
      <c r="H48" s="14"/>
      <c r="I48" s="14"/>
      <c r="J48" s="7">
        <f t="shared" si="0"/>
        <v>81501580.930956617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241644315.74999997</v>
      </c>
      <c r="E49" s="14">
        <v>48863842</v>
      </c>
      <c r="F49" s="14">
        <v>0</v>
      </c>
      <c r="G49" s="14">
        <v>25506744.572799999</v>
      </c>
      <c r="H49" s="14"/>
      <c r="I49" s="14"/>
      <c r="J49" s="7">
        <f t="shared" si="0"/>
        <v>267151060.32279998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809449.94280000008</v>
      </c>
      <c r="H50" s="14"/>
      <c r="I50" s="14"/>
      <c r="J50" s="7">
        <f t="shared" si="0"/>
        <v>809449.94280000008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71796.2</v>
      </c>
      <c r="G51" s="14">
        <v>1891481.8115999999</v>
      </c>
      <c r="H51" s="14"/>
      <c r="I51" s="14"/>
      <c r="J51" s="7">
        <f t="shared" si="0"/>
        <v>1963278.0115999999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126554695.98999996</v>
      </c>
      <c r="E52" s="14">
        <v>19929469</v>
      </c>
      <c r="F52" s="14">
        <v>9794249.4500000011</v>
      </c>
      <c r="G52" s="14">
        <v>35144107.611948967</v>
      </c>
      <c r="H52" s="14"/>
      <c r="I52" s="14"/>
      <c r="J52" s="7">
        <f t="shared" si="0"/>
        <v>171493053.05194893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35014334.920000002</v>
      </c>
      <c r="E53" s="14"/>
      <c r="F53" s="14">
        <v>0</v>
      </c>
      <c r="G53" s="14">
        <v>2868304.2324000001</v>
      </c>
      <c r="H53" s="14"/>
      <c r="I53" s="14"/>
      <c r="J53" s="7">
        <f t="shared" si="0"/>
        <v>37882639.152400002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428487</v>
      </c>
      <c r="H54" s="14"/>
      <c r="I54" s="14"/>
      <c r="J54" s="7">
        <f t="shared" si="0"/>
        <v>428487</v>
      </c>
    </row>
    <row r="55" spans="1:10" ht="30.6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876170.08000000007</v>
      </c>
      <c r="G55" s="14">
        <v>172271.04</v>
      </c>
      <c r="H55" s="54"/>
      <c r="I55" s="14"/>
      <c r="J55" s="7">
        <f t="shared" si="0"/>
        <v>1048441.1200000001</v>
      </c>
    </row>
    <row r="56" spans="1:10" ht="22.9" customHeight="1">
      <c r="A56" s="27">
        <v>49</v>
      </c>
      <c r="B56" s="17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263413378.38410115</v>
      </c>
      <c r="I56" s="14"/>
      <c r="J56" s="7">
        <f t="shared" si="0"/>
        <v>263413378.38410115</v>
      </c>
    </row>
    <row r="57" spans="1:10" ht="23.45" customHeight="1">
      <c r="A57" s="27">
        <v>50</v>
      </c>
      <c r="B57" s="18">
        <v>670067</v>
      </c>
      <c r="C57" s="37" t="s">
        <v>46</v>
      </c>
      <c r="D57" s="14">
        <v>963057.86999999988</v>
      </c>
      <c r="E57" s="14"/>
      <c r="F57" s="14">
        <v>2654216.11</v>
      </c>
      <c r="G57" s="14">
        <v>3738329.2047999999</v>
      </c>
      <c r="H57" s="14"/>
      <c r="I57" s="14"/>
      <c r="J57" s="7">
        <f t="shared" si="0"/>
        <v>7355603.184799999</v>
      </c>
    </row>
    <row r="58" spans="1:10" ht="22.5" customHeight="1">
      <c r="A58" s="27">
        <v>51</v>
      </c>
      <c r="B58" s="20">
        <v>670070</v>
      </c>
      <c r="C58" s="34" t="s">
        <v>47</v>
      </c>
      <c r="D58" s="14">
        <v>0</v>
      </c>
      <c r="E58" s="14"/>
      <c r="F58" s="14">
        <v>0</v>
      </c>
      <c r="G58" s="14">
        <v>794764.16639999999</v>
      </c>
      <c r="H58" s="56"/>
      <c r="I58" s="14"/>
      <c r="J58" s="7">
        <f t="shared" si="0"/>
        <v>794764.16639999999</v>
      </c>
    </row>
    <row r="59" spans="1:10" ht="18.95" customHeight="1">
      <c r="A59" s="27">
        <v>52</v>
      </c>
      <c r="B59" s="20">
        <v>670072</v>
      </c>
      <c r="C59" s="38" t="s">
        <v>48</v>
      </c>
      <c r="D59" s="14">
        <v>0</v>
      </c>
      <c r="E59" s="14"/>
      <c r="F59" s="14">
        <v>3080245.72</v>
      </c>
      <c r="G59" s="14">
        <v>0</v>
      </c>
      <c r="H59" s="14"/>
      <c r="I59" s="14"/>
      <c r="J59" s="7">
        <f t="shared" si="0"/>
        <v>3080245.72</v>
      </c>
    </row>
    <row r="60" spans="1:10" ht="32.2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2950059</v>
      </c>
      <c r="H60" s="14"/>
      <c r="I60" s="14"/>
      <c r="J60" s="7">
        <f t="shared" si="0"/>
        <v>2950059</v>
      </c>
    </row>
    <row r="61" spans="1:10">
      <c r="A61" s="27">
        <v>54</v>
      </c>
      <c r="B61" s="17">
        <v>670082</v>
      </c>
      <c r="C61" s="34" t="s">
        <v>52</v>
      </c>
      <c r="D61" s="14">
        <v>0</v>
      </c>
      <c r="E61" s="14"/>
      <c r="F61" s="14">
        <v>0</v>
      </c>
      <c r="G61" s="14">
        <v>7090333</v>
      </c>
      <c r="H61" s="14"/>
      <c r="I61" s="14"/>
      <c r="J61" s="7">
        <f t="shared" si="0"/>
        <v>7090333</v>
      </c>
    </row>
    <row r="62" spans="1:10" ht="26.25" customHeight="1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39853718.82</v>
      </c>
      <c r="G62" s="14">
        <v>9434.630000000001</v>
      </c>
      <c r="H62" s="14"/>
      <c r="I62" s="14"/>
      <c r="J62" s="7">
        <f t="shared" si="0"/>
        <v>39863153.450000003</v>
      </c>
    </row>
    <row r="63" spans="1:10" ht="18" customHeight="1">
      <c r="A63" s="27">
        <v>56</v>
      </c>
      <c r="B63" s="18">
        <v>670090</v>
      </c>
      <c r="C63" s="34" t="s">
        <v>82</v>
      </c>
      <c r="D63" s="14">
        <v>0</v>
      </c>
      <c r="E63" s="14"/>
      <c r="F63" s="14">
        <v>21026004.442413796</v>
      </c>
      <c r="G63" s="14">
        <v>0</v>
      </c>
      <c r="H63" s="14"/>
      <c r="I63" s="14"/>
      <c r="J63" s="7">
        <f t="shared" si="0"/>
        <v>21026004.442413796</v>
      </c>
    </row>
    <row r="64" spans="1:10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1337204.72</v>
      </c>
      <c r="G64" s="14">
        <v>4297565.8859999999</v>
      </c>
      <c r="H64" s="14"/>
      <c r="I64" s="14"/>
      <c r="J64" s="7">
        <f t="shared" si="0"/>
        <v>5634770.6059999997</v>
      </c>
    </row>
    <row r="65" spans="1:10">
      <c r="A65" s="27">
        <v>58</v>
      </c>
      <c r="B65" s="18">
        <v>670099</v>
      </c>
      <c r="C65" s="38" t="s">
        <v>50</v>
      </c>
      <c r="D65" s="14">
        <v>0</v>
      </c>
      <c r="E65" s="14"/>
      <c r="F65" s="14">
        <v>2834187.5500000003</v>
      </c>
      <c r="G65" s="14">
        <v>27221749.643576138</v>
      </c>
      <c r="H65" s="14"/>
      <c r="I65" s="14"/>
      <c r="J65" s="7">
        <f t="shared" si="0"/>
        <v>30055937.193576138</v>
      </c>
    </row>
    <row r="66" spans="1:10">
      <c r="A66" s="27">
        <v>59</v>
      </c>
      <c r="B66" s="18">
        <v>670104</v>
      </c>
      <c r="C66" s="39" t="s">
        <v>54</v>
      </c>
      <c r="D66" s="14">
        <v>0</v>
      </c>
      <c r="E66" s="14"/>
      <c r="F66" s="14">
        <v>0</v>
      </c>
      <c r="G66" s="14">
        <v>39091.089599999999</v>
      </c>
      <c r="H66" s="14"/>
      <c r="I66" s="14"/>
      <c r="J66" s="7">
        <f t="shared" si="0"/>
        <v>39091.089599999999</v>
      </c>
    </row>
    <row r="67" spans="1:10" ht="31.5">
      <c r="A67" s="27">
        <v>60</v>
      </c>
      <c r="B67" s="17">
        <v>670106</v>
      </c>
      <c r="C67" s="40" t="s">
        <v>56</v>
      </c>
      <c r="D67" s="14">
        <v>0</v>
      </c>
      <c r="E67" s="14"/>
      <c r="F67" s="14">
        <v>0</v>
      </c>
      <c r="G67" s="14">
        <v>61629.221999999994</v>
      </c>
      <c r="H67" s="14"/>
      <c r="I67" s="14"/>
      <c r="J67" s="7">
        <f t="shared" si="0"/>
        <v>61629.221999999994</v>
      </c>
    </row>
    <row r="68" spans="1:10">
      <c r="A68" s="27">
        <v>61</v>
      </c>
      <c r="B68" s="21">
        <v>670107</v>
      </c>
      <c r="C68" s="40" t="s">
        <v>104</v>
      </c>
      <c r="D68" s="14">
        <v>0</v>
      </c>
      <c r="E68" s="14"/>
      <c r="F68" s="14">
        <v>0</v>
      </c>
      <c r="G68" s="14">
        <v>0</v>
      </c>
      <c r="H68" s="14"/>
      <c r="I68" s="14"/>
      <c r="J68" s="7">
        <f t="shared" si="0"/>
        <v>0</v>
      </c>
    </row>
    <row r="69" spans="1:10" ht="21.75" customHeight="1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>
      <c r="A70" s="27">
        <v>63</v>
      </c>
      <c r="B70" s="20">
        <v>670125</v>
      </c>
      <c r="C70" s="39" t="s">
        <v>84</v>
      </c>
      <c r="D70" s="14">
        <v>0</v>
      </c>
      <c r="E70" s="14"/>
      <c r="F70" s="14">
        <v>24949716.988985509</v>
      </c>
      <c r="G70" s="14">
        <v>0</v>
      </c>
      <c r="H70" s="14"/>
      <c r="I70" s="14"/>
      <c r="J70" s="7">
        <f t="shared" si="0"/>
        <v>24949716.988985509</v>
      </c>
    </row>
    <row r="71" spans="1:10" ht="22.5" customHeight="1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10462700.775172416</v>
      </c>
      <c r="G71" s="14">
        <v>0</v>
      </c>
      <c r="H71" s="14"/>
      <c r="I71" s="14"/>
      <c r="J71" s="7">
        <f t="shared" si="0"/>
        <v>10462700.775172416</v>
      </c>
    </row>
    <row r="72" spans="1:10">
      <c r="A72" s="27">
        <v>65</v>
      </c>
      <c r="B72" s="21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 ht="21" customHeight="1">
      <c r="A73" s="27">
        <v>66</v>
      </c>
      <c r="B73" s="20">
        <v>670136</v>
      </c>
      <c r="C73" s="39" t="s">
        <v>59</v>
      </c>
      <c r="D73" s="14">
        <v>0</v>
      </c>
      <c r="E73" s="14"/>
      <c r="F73" s="14">
        <v>1950353.65</v>
      </c>
      <c r="G73" s="14">
        <v>5860133.575469166</v>
      </c>
      <c r="H73" s="14"/>
      <c r="I73" s="14"/>
      <c r="J73" s="7">
        <f t="shared" ref="J73:J90" si="1">D73+F73+G73+H73+I73</f>
        <v>7810487.2254691664</v>
      </c>
    </row>
    <row r="74" spans="1:10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1800948</v>
      </c>
      <c r="H74" s="14"/>
      <c r="I74" s="14"/>
      <c r="J74" s="7">
        <f t="shared" si="1"/>
        <v>1800948</v>
      </c>
    </row>
    <row r="75" spans="1:10" ht="21" customHeight="1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8235485.6600000001</v>
      </c>
      <c r="H75" s="14"/>
      <c r="I75" s="14"/>
      <c r="J75" s="7">
        <f t="shared" si="1"/>
        <v>8235485.6600000001</v>
      </c>
    </row>
    <row r="76" spans="1:10" ht="42.75" customHeight="1">
      <c r="A76" s="27">
        <v>69</v>
      </c>
      <c r="B76" s="20">
        <v>670143</v>
      </c>
      <c r="C76" s="41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928358</v>
      </c>
      <c r="H77" s="14"/>
      <c r="I77" s="14"/>
      <c r="J77" s="7">
        <f t="shared" si="1"/>
        <v>928358</v>
      </c>
    </row>
    <row r="78" spans="1:10" ht="31.5">
      <c r="A78" s="27">
        <v>71</v>
      </c>
      <c r="B78" s="22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0">
        <v>670147</v>
      </c>
      <c r="C79" s="42" t="s">
        <v>63</v>
      </c>
      <c r="D79" s="14">
        <v>22842514.909999996</v>
      </c>
      <c r="E79" s="14"/>
      <c r="F79" s="14">
        <v>0</v>
      </c>
      <c r="G79" s="14">
        <v>36036</v>
      </c>
      <c r="H79" s="14"/>
      <c r="I79" s="14"/>
      <c r="J79" s="7">
        <f t="shared" si="1"/>
        <v>22878550.909999996</v>
      </c>
    </row>
    <row r="80" spans="1:10">
      <c r="A80" s="27">
        <v>73</v>
      </c>
      <c r="B80" s="17">
        <v>670148</v>
      </c>
      <c r="C80" s="41" t="s">
        <v>85</v>
      </c>
      <c r="D80" s="14">
        <v>3136890.3</v>
      </c>
      <c r="E80" s="14"/>
      <c r="F80" s="14">
        <v>0</v>
      </c>
      <c r="G80" s="14">
        <v>0</v>
      </c>
      <c r="H80" s="14"/>
      <c r="I80" s="14"/>
      <c r="J80" s="7">
        <f t="shared" si="1"/>
        <v>3136890.3</v>
      </c>
    </row>
    <row r="81" spans="1:10">
      <c r="A81" s="27">
        <v>74</v>
      </c>
      <c r="B81" s="20">
        <v>670150</v>
      </c>
      <c r="C81" s="41" t="s">
        <v>65</v>
      </c>
      <c r="D81" s="14">
        <v>0</v>
      </c>
      <c r="E81" s="14"/>
      <c r="F81" s="14">
        <v>0</v>
      </c>
      <c r="G81" s="14">
        <v>0</v>
      </c>
      <c r="H81" s="14"/>
      <c r="I81" s="14"/>
      <c r="J81" s="7">
        <f t="shared" si="1"/>
        <v>0</v>
      </c>
    </row>
    <row r="82" spans="1:10" ht="23.25" customHeight="1">
      <c r="A82" s="27">
        <v>75</v>
      </c>
      <c r="B82" s="17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>
      <c r="A83" s="27">
        <v>76</v>
      </c>
      <c r="B83" s="17">
        <v>670155</v>
      </c>
      <c r="C83" s="38" t="s">
        <v>86</v>
      </c>
      <c r="D83" s="14">
        <v>0</v>
      </c>
      <c r="E83" s="14"/>
      <c r="F83" s="14">
        <v>2216030.8899999997</v>
      </c>
      <c r="G83" s="14">
        <v>0</v>
      </c>
      <c r="H83" s="14"/>
      <c r="I83" s="14"/>
      <c r="J83" s="7">
        <f t="shared" si="1"/>
        <v>2216030.8899999997</v>
      </c>
    </row>
    <row r="84" spans="1:10" ht="28.5">
      <c r="A84" s="27">
        <v>77</v>
      </c>
      <c r="B84" s="17">
        <v>670156</v>
      </c>
      <c r="C84" s="34" t="s">
        <v>83</v>
      </c>
      <c r="D84" s="14">
        <v>0</v>
      </c>
      <c r="E84" s="14"/>
      <c r="F84" s="14">
        <v>0</v>
      </c>
      <c r="G84" s="14">
        <v>896788.92</v>
      </c>
      <c r="H84" s="14"/>
      <c r="I84" s="14"/>
      <c r="J84" s="7">
        <f t="shared" si="1"/>
        <v>896788.92</v>
      </c>
    </row>
    <row r="85" spans="1:10">
      <c r="A85" s="27">
        <v>78</v>
      </c>
      <c r="B85" s="17">
        <v>670157</v>
      </c>
      <c r="C85" s="34" t="s">
        <v>87</v>
      </c>
      <c r="D85" s="14">
        <v>77213913.51000002</v>
      </c>
      <c r="E85" s="14"/>
      <c r="F85" s="14">
        <v>7073372.1000000006</v>
      </c>
      <c r="G85" s="14">
        <v>34184530.990313396</v>
      </c>
      <c r="H85" s="14"/>
      <c r="I85" s="14"/>
      <c r="J85" s="7">
        <f t="shared" si="1"/>
        <v>118471816.60031341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0</v>
      </c>
      <c r="G87" s="14">
        <v>0</v>
      </c>
      <c r="H87" s="14"/>
      <c r="I87" s="14"/>
      <c r="J87" s="7">
        <f t="shared" si="1"/>
        <v>0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8041487.0855999999</v>
      </c>
      <c r="H88" s="14"/>
      <c r="I88" s="14"/>
      <c r="J88" s="7">
        <f t="shared" si="1"/>
        <v>8041487.0855999999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867398</v>
      </c>
      <c r="H89" s="14"/>
      <c r="I89" s="14"/>
      <c r="J89" s="7">
        <f t="shared" si="1"/>
        <v>867398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3335781.2800000003</v>
      </c>
      <c r="G90" s="14">
        <v>0</v>
      </c>
      <c r="H90" s="14"/>
      <c r="I90" s="14"/>
      <c r="J90" s="7">
        <f t="shared" si="1"/>
        <v>3335781.2800000003</v>
      </c>
    </row>
    <row r="91" spans="1:10" ht="31.5" customHeight="1">
      <c r="A91" s="27"/>
      <c r="B91" s="23"/>
      <c r="C91" s="11" t="s">
        <v>62</v>
      </c>
      <c r="D91" s="7">
        <f>SUM(D8:D90)</f>
        <v>1871935153.8322203</v>
      </c>
      <c r="E91" s="7">
        <f t="shared" ref="E91:J91" si="2">SUM(E8:E90)</f>
        <v>222010905</v>
      </c>
      <c r="F91" s="7">
        <f t="shared" si="2"/>
        <v>489642318.14612514</v>
      </c>
      <c r="G91" s="7">
        <f t="shared" si="2"/>
        <v>1789494253.3499842</v>
      </c>
      <c r="H91" s="7">
        <f t="shared" si="2"/>
        <v>263663129.81221086</v>
      </c>
      <c r="I91" s="7">
        <f t="shared" si="2"/>
        <v>5557568</v>
      </c>
      <c r="J91" s="7">
        <f t="shared" si="2"/>
        <v>4420292423.1405411</v>
      </c>
    </row>
    <row r="92" spans="1:10">
      <c r="I92" s="15"/>
      <c r="J92" s="9"/>
    </row>
    <row r="93" spans="1:10">
      <c r="I93" s="15"/>
      <c r="J93" s="9"/>
    </row>
    <row r="94" spans="1:10">
      <c r="J94" s="9"/>
    </row>
    <row r="95" spans="1:10">
      <c r="J95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9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L20" sqref="L20"/>
    </sheetView>
  </sheetViews>
  <sheetFormatPr defaultColWidth="8.85546875" defaultRowHeight="18.75"/>
  <cols>
    <col min="1" max="1" width="6.7109375" style="26" customWidth="1"/>
    <col min="2" max="2" width="10.42578125" style="3" customWidth="1"/>
    <col min="3" max="3" width="62.42578125" style="3" customWidth="1"/>
    <col min="4" max="4" width="23.140625" style="3" customWidth="1"/>
    <col min="5" max="5" width="19.710937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s="13" customFormat="1" ht="25.5" customHeight="1">
      <c r="A2" s="24"/>
      <c r="B2" s="12"/>
      <c r="C2" s="74" t="str">
        <f>макс!C2</f>
        <v>Утверждено на заседании Комиссии по разработке Территориальной программы ОМС от 30.09.2024 года</v>
      </c>
      <c r="D2" s="74"/>
      <c r="E2" s="74"/>
      <c r="F2" s="74"/>
      <c r="G2" s="74"/>
      <c r="H2" s="74"/>
      <c r="I2" s="74"/>
      <c r="J2" s="74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макс!C4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91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макс!J7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7155855.9000000004</v>
      </c>
      <c r="H8" s="14"/>
      <c r="I8" s="14"/>
      <c r="J8" s="7">
        <f>D8+F8+G8+H8+I8</f>
        <v>7155855.9000000004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745931279.69500005</v>
      </c>
      <c r="E9" s="14">
        <v>154362950</v>
      </c>
      <c r="F9" s="14">
        <v>36603532.560000002</v>
      </c>
      <c r="G9" s="14">
        <v>44140718.260800004</v>
      </c>
      <c r="H9" s="14"/>
      <c r="I9" s="54">
        <v>4520952</v>
      </c>
      <c r="J9" s="7">
        <f t="shared" ref="J9:J72" si="0">D9+F9+G9+H9+I9</f>
        <v>831196482.51580012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99125080.659999996</v>
      </c>
      <c r="E10" s="14">
        <v>2745408</v>
      </c>
      <c r="F10" s="14">
        <v>18064990.760000002</v>
      </c>
      <c r="G10" s="14">
        <v>21851576.555199999</v>
      </c>
      <c r="H10" s="14"/>
      <c r="I10" s="54">
        <v>4395324</v>
      </c>
      <c r="J10" s="7">
        <f t="shared" si="0"/>
        <v>143436971.9752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34946589</v>
      </c>
      <c r="H11" s="14"/>
      <c r="I11" s="14"/>
      <c r="J11" s="7">
        <f t="shared" si="0"/>
        <v>34946589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327475738.36000001</v>
      </c>
      <c r="E12" s="14">
        <v>58075072</v>
      </c>
      <c r="F12" s="14">
        <v>305838873.81999999</v>
      </c>
      <c r="G12" s="14">
        <v>101121147.9816</v>
      </c>
      <c r="H12" s="14"/>
      <c r="I12" s="14"/>
      <c r="J12" s="7">
        <f t="shared" si="0"/>
        <v>734435760.16160011</v>
      </c>
    </row>
    <row r="13" spans="1:10" ht="34.5" customHeight="1">
      <c r="A13" s="27">
        <v>6</v>
      </c>
      <c r="B13" s="17">
        <v>670006</v>
      </c>
      <c r="C13" s="35" t="s">
        <v>43</v>
      </c>
      <c r="D13" s="14">
        <v>317332.71000000002</v>
      </c>
      <c r="E13" s="14"/>
      <c r="F13" s="14">
        <v>0</v>
      </c>
      <c r="G13" s="14">
        <v>0</v>
      </c>
      <c r="H13" s="14"/>
      <c r="I13" s="14"/>
      <c r="J13" s="7">
        <f t="shared" si="0"/>
        <v>317332.71000000002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15590160</v>
      </c>
      <c r="H14" s="14"/>
      <c r="I14" s="14"/>
      <c r="J14" s="7">
        <f t="shared" si="0"/>
        <v>15590160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11494557</v>
      </c>
      <c r="H15" s="14"/>
      <c r="I15" s="14"/>
      <c r="J15" s="7">
        <f t="shared" si="0"/>
        <v>11494557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15400947</v>
      </c>
      <c r="H16" s="55"/>
      <c r="I16" s="55"/>
      <c r="J16" s="7">
        <f t="shared" si="0"/>
        <v>15400947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7672950</v>
      </c>
      <c r="H17" s="14"/>
      <c r="I17" s="14"/>
      <c r="J17" s="7">
        <f t="shared" si="0"/>
        <v>7672950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120564101.80217309</v>
      </c>
      <c r="H18" s="54">
        <v>21732273.430341575</v>
      </c>
      <c r="I18" s="14"/>
      <c r="J18" s="7">
        <f t="shared" si="0"/>
        <v>142296375.23251468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6277118.1900000004</v>
      </c>
      <c r="E19" s="14"/>
      <c r="F19" s="14">
        <v>6202983.6500000004</v>
      </c>
      <c r="G19" s="14">
        <v>10904531.032013047</v>
      </c>
      <c r="H19" s="14"/>
      <c r="I19" s="14"/>
      <c r="J19" s="7">
        <f t="shared" si="0"/>
        <v>23384632.872013047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36169534.379999995</v>
      </c>
      <c r="E20" s="14"/>
      <c r="F20" s="14">
        <v>5782565.6600000001</v>
      </c>
      <c r="G20" s="14">
        <v>197068774.41093898</v>
      </c>
      <c r="H20" s="14"/>
      <c r="I20" s="14"/>
      <c r="J20" s="7">
        <f t="shared" si="0"/>
        <v>239020874.45093897</v>
      </c>
    </row>
    <row r="21" spans="1:10">
      <c r="A21" s="27">
        <v>14</v>
      </c>
      <c r="B21" s="18">
        <v>670017</v>
      </c>
      <c r="C21" s="34" t="s">
        <v>30</v>
      </c>
      <c r="D21" s="14">
        <v>13899288.820000002</v>
      </c>
      <c r="E21" s="14"/>
      <c r="F21" s="14">
        <v>5451962.3500000006</v>
      </c>
      <c r="G21" s="14">
        <v>12012164.038091907</v>
      </c>
      <c r="H21" s="14"/>
      <c r="I21" s="14"/>
      <c r="J21" s="7">
        <f t="shared" si="0"/>
        <v>31363415.208091907</v>
      </c>
    </row>
    <row r="22" spans="1:10">
      <c r="A22" s="27">
        <v>15</v>
      </c>
      <c r="B22" s="18">
        <v>670018</v>
      </c>
      <c r="C22" s="34" t="s">
        <v>31</v>
      </c>
      <c r="D22" s="14">
        <v>22173607.990000002</v>
      </c>
      <c r="E22" s="14"/>
      <c r="F22" s="14">
        <v>10337654.109999999</v>
      </c>
      <c r="G22" s="14">
        <v>87587807.737259835</v>
      </c>
      <c r="H22" s="14"/>
      <c r="I22" s="14"/>
      <c r="J22" s="7">
        <f t="shared" si="0"/>
        <v>120099069.83725983</v>
      </c>
    </row>
    <row r="23" spans="1:10">
      <c r="A23" s="27">
        <v>16</v>
      </c>
      <c r="B23" s="18">
        <v>670020</v>
      </c>
      <c r="C23" s="34" t="s">
        <v>89</v>
      </c>
      <c r="D23" s="14">
        <v>13315729.839999998</v>
      </c>
      <c r="E23" s="14"/>
      <c r="F23" s="14">
        <v>6368881.2499999991</v>
      </c>
      <c r="G23" s="14">
        <v>11938533.743320949</v>
      </c>
      <c r="H23" s="14"/>
      <c r="I23" s="14"/>
      <c r="J23" s="7">
        <f t="shared" si="0"/>
        <v>31623144.833320946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6416276.7200000007</v>
      </c>
      <c r="E24" s="14"/>
      <c r="F24" s="14">
        <v>4861064.9499999993</v>
      </c>
      <c r="G24" s="14">
        <v>14262334.027969478</v>
      </c>
      <c r="H24" s="14"/>
      <c r="I24" s="14"/>
      <c r="J24" s="7">
        <f t="shared" si="0"/>
        <v>25539675.697969478</v>
      </c>
    </row>
    <row r="25" spans="1:10">
      <c r="A25" s="27">
        <v>18</v>
      </c>
      <c r="B25" s="18">
        <v>670023</v>
      </c>
      <c r="C25" s="34" t="s">
        <v>33</v>
      </c>
      <c r="D25" s="14">
        <v>10218008.860000005</v>
      </c>
      <c r="E25" s="14"/>
      <c r="F25" s="14">
        <v>4515068.09</v>
      </c>
      <c r="G25" s="14">
        <v>7848881.0628030766</v>
      </c>
      <c r="H25" s="14"/>
      <c r="I25" s="14"/>
      <c r="J25" s="7">
        <f t="shared" si="0"/>
        <v>22581958.012803081</v>
      </c>
    </row>
    <row r="26" spans="1:10">
      <c r="A26" s="27">
        <v>19</v>
      </c>
      <c r="B26" s="18">
        <v>670024</v>
      </c>
      <c r="C26" s="34" t="s">
        <v>77</v>
      </c>
      <c r="D26" s="14">
        <v>7895624.5399999991</v>
      </c>
      <c r="E26" s="14"/>
      <c r="F26" s="14">
        <v>5184118.82</v>
      </c>
      <c r="G26" s="14">
        <v>13594155.968174372</v>
      </c>
      <c r="H26" s="14"/>
      <c r="I26" s="14"/>
      <c r="J26" s="7">
        <f t="shared" si="0"/>
        <v>26673899.328174371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26048396.399999995</v>
      </c>
      <c r="E27" s="14"/>
      <c r="F27" s="14">
        <v>7443587.5700000012</v>
      </c>
      <c r="G27" s="14">
        <v>68179842.209143564</v>
      </c>
      <c r="H27" s="14"/>
      <c r="I27" s="14"/>
      <c r="J27" s="7">
        <f t="shared" si="0"/>
        <v>101671826.17914356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129247840.63000001</v>
      </c>
      <c r="E28" s="14"/>
      <c r="F28" s="14">
        <v>14450794.4</v>
      </c>
      <c r="G28" s="14">
        <v>275504381.57255012</v>
      </c>
      <c r="H28" s="14"/>
      <c r="I28" s="14"/>
      <c r="J28" s="7">
        <f t="shared" si="0"/>
        <v>419203016.60255015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35093880.220000006</v>
      </c>
      <c r="E29" s="14"/>
      <c r="F29" s="14">
        <v>12597539.229999997</v>
      </c>
      <c r="G29" s="14">
        <v>15746791.068535382</v>
      </c>
      <c r="H29" s="14"/>
      <c r="I29" s="14"/>
      <c r="J29" s="7">
        <f t="shared" si="0"/>
        <v>63438210.518535383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127212662.28500003</v>
      </c>
      <c r="E30" s="14"/>
      <c r="F30" s="14">
        <v>11143286.299999999</v>
      </c>
      <c r="G30" s="14">
        <v>250075714.42600861</v>
      </c>
      <c r="H30" s="14"/>
      <c r="I30" s="14"/>
      <c r="J30" s="7">
        <f t="shared" si="0"/>
        <v>388431663.01100862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14794927.99</v>
      </c>
      <c r="E31" s="14"/>
      <c r="F31" s="14">
        <v>6934490.0599999996</v>
      </c>
      <c r="G31" s="14">
        <v>94489850.312698796</v>
      </c>
      <c r="H31" s="14"/>
      <c r="I31" s="14"/>
      <c r="J31" s="7">
        <f t="shared" si="0"/>
        <v>116219268.36269879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8354780.6100000003</v>
      </c>
      <c r="E32" s="14"/>
      <c r="F32" s="14">
        <v>5452521.3899999978</v>
      </c>
      <c r="G32" s="14">
        <v>5242126.6420589816</v>
      </c>
      <c r="H32" s="14"/>
      <c r="I32" s="14"/>
      <c r="J32" s="7">
        <f t="shared" si="0"/>
        <v>19049428.64205898</v>
      </c>
    </row>
    <row r="33" spans="1:10">
      <c r="A33" s="27">
        <v>26</v>
      </c>
      <c r="B33" s="18">
        <v>670036</v>
      </c>
      <c r="C33" s="34" t="s">
        <v>41</v>
      </c>
      <c r="D33" s="14">
        <v>86028934.459999979</v>
      </c>
      <c r="E33" s="14"/>
      <c r="F33" s="14">
        <v>13789393.830000002</v>
      </c>
      <c r="G33" s="14">
        <v>106118238.47424868</v>
      </c>
      <c r="H33" s="14"/>
      <c r="I33" s="14"/>
      <c r="J33" s="7">
        <f t="shared" si="0"/>
        <v>205936566.76424867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7760432.2399999993</v>
      </c>
      <c r="G34" s="14">
        <v>115154885.17039397</v>
      </c>
      <c r="H34" s="14"/>
      <c r="I34" s="14"/>
      <c r="J34" s="7">
        <f t="shared" si="0"/>
        <v>122915317.41039397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12424154.829999998</v>
      </c>
      <c r="G35" s="14">
        <v>80040542.322135553</v>
      </c>
      <c r="H35" s="14"/>
      <c r="I35" s="14"/>
      <c r="J35" s="7">
        <f t="shared" si="0"/>
        <v>92464697.152135551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9883334.4799999986</v>
      </c>
      <c r="G36" s="14">
        <v>95129891.700253323</v>
      </c>
      <c r="H36" s="14"/>
      <c r="I36" s="14"/>
      <c r="J36" s="7">
        <f t="shared" si="0"/>
        <v>105013226.18025333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7302504.3499999996</v>
      </c>
      <c r="G37" s="14">
        <v>56989167.252823681</v>
      </c>
      <c r="H37" s="14"/>
      <c r="I37" s="14"/>
      <c r="J37" s="7">
        <f t="shared" si="0"/>
        <v>64291671.602823682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6888554.3499999996</v>
      </c>
      <c r="G38" s="14">
        <v>38523706.538922533</v>
      </c>
      <c r="H38" s="14"/>
      <c r="I38" s="14"/>
      <c r="J38" s="7">
        <f t="shared" si="0"/>
        <v>45412260.888922535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4788678.5</v>
      </c>
      <c r="G39" s="14">
        <v>33311742.712527722</v>
      </c>
      <c r="H39" s="14"/>
      <c r="I39" s="14"/>
      <c r="J39" s="7">
        <f t="shared" si="0"/>
        <v>38100421.212527722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19975365.439999998</v>
      </c>
      <c r="G40" s="14">
        <v>73042168.60913536</v>
      </c>
      <c r="H40" s="14"/>
      <c r="I40" s="14"/>
      <c r="J40" s="7">
        <f t="shared" si="0"/>
        <v>93017534.049135357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37942959</v>
      </c>
      <c r="H41" s="14"/>
      <c r="I41" s="14"/>
      <c r="J41" s="7">
        <f t="shared" si="0"/>
        <v>37942959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27632841</v>
      </c>
      <c r="H42" s="14"/>
      <c r="I42" s="14"/>
      <c r="J42" s="7">
        <f t="shared" si="0"/>
        <v>27632841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469883194.63694471</v>
      </c>
      <c r="E43" s="14">
        <v>39623528</v>
      </c>
      <c r="F43" s="14">
        <v>19313223.152233701</v>
      </c>
      <c r="G43" s="14">
        <v>72312200.659199998</v>
      </c>
      <c r="H43" s="14"/>
      <c r="I43" s="14"/>
      <c r="J43" s="7">
        <f t="shared" si="0"/>
        <v>561508618.44837844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29147685.54999999</v>
      </c>
      <c r="E44" s="14"/>
      <c r="F44" s="14">
        <v>1130405.28</v>
      </c>
      <c r="G44" s="14">
        <v>43719499.989599995</v>
      </c>
      <c r="H44" s="14"/>
      <c r="I44" s="14"/>
      <c r="J44" s="7">
        <f t="shared" si="0"/>
        <v>73997590.819599986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35348800.780000001</v>
      </c>
      <c r="E45" s="14"/>
      <c r="F45" s="14">
        <v>0</v>
      </c>
      <c r="G45" s="14">
        <v>1880844.4000000001</v>
      </c>
      <c r="H45" s="14"/>
      <c r="I45" s="14"/>
      <c r="J45" s="7">
        <f t="shared" si="0"/>
        <v>37229645.18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49686909</v>
      </c>
      <c r="H46" s="14"/>
      <c r="I46" s="14"/>
      <c r="J46" s="7">
        <f t="shared" si="0"/>
        <v>49686909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35235807.420000002</v>
      </c>
      <c r="E47" s="14"/>
      <c r="F47" s="14">
        <v>18839083.809999999</v>
      </c>
      <c r="G47" s="14">
        <v>264246149.79269546</v>
      </c>
      <c r="H47" s="14"/>
      <c r="I47" s="14"/>
      <c r="J47" s="7">
        <f t="shared" si="0"/>
        <v>318321041.02269548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0</v>
      </c>
      <c r="E48" s="14"/>
      <c r="F48" s="14">
        <v>8736317.4199999981</v>
      </c>
      <c r="G48" s="14">
        <v>71256579.707127288</v>
      </c>
      <c r="H48" s="14"/>
      <c r="I48" s="14"/>
      <c r="J48" s="7">
        <f t="shared" si="0"/>
        <v>79992897.12712729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403472260.9200002</v>
      </c>
      <c r="E49" s="14">
        <v>81997895</v>
      </c>
      <c r="F49" s="14">
        <v>0</v>
      </c>
      <c r="G49" s="14">
        <v>32678122.614399999</v>
      </c>
      <c r="H49" s="14"/>
      <c r="I49" s="14"/>
      <c r="J49" s="7">
        <f t="shared" si="0"/>
        <v>436150383.53440022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1066521.4623999998</v>
      </c>
      <c r="H50" s="14"/>
      <c r="I50" s="14"/>
      <c r="J50" s="7">
        <f t="shared" si="0"/>
        <v>1066521.4623999998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144746.26999999999</v>
      </c>
      <c r="G51" s="14">
        <v>3071113.9796000002</v>
      </c>
      <c r="H51" s="14"/>
      <c r="I51" s="14"/>
      <c r="J51" s="7">
        <f t="shared" si="0"/>
        <v>3215860.2496000002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210048936.18000001</v>
      </c>
      <c r="E52" s="14">
        <v>32364535</v>
      </c>
      <c r="F52" s="14">
        <v>16559500.250000004</v>
      </c>
      <c r="G52" s="14">
        <v>42641393.738482885</v>
      </c>
      <c r="H52" s="14"/>
      <c r="I52" s="14"/>
      <c r="J52" s="7">
        <f t="shared" si="0"/>
        <v>269249830.1684829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58382577.100000001</v>
      </c>
      <c r="E53" s="14"/>
      <c r="F53" s="14">
        <v>0</v>
      </c>
      <c r="G53" s="14">
        <v>4200157.2631999999</v>
      </c>
      <c r="H53" s="14"/>
      <c r="I53" s="14"/>
      <c r="J53" s="7">
        <f t="shared" si="0"/>
        <v>62582734.363200001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714144</v>
      </c>
      <c r="H54" s="14"/>
      <c r="I54" s="14"/>
      <c r="J54" s="7">
        <f t="shared" si="0"/>
        <v>714144</v>
      </c>
    </row>
    <row r="55" spans="1:10" ht="18.95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1457078.2799999998</v>
      </c>
      <c r="G55" s="14">
        <v>613977.41999999993</v>
      </c>
      <c r="H55" s="54"/>
      <c r="I55" s="14"/>
      <c r="J55" s="7">
        <f t="shared" si="0"/>
        <v>2071055.6999999997</v>
      </c>
    </row>
    <row r="56" spans="1:10" ht="30.6" customHeight="1">
      <c r="A56" s="27">
        <v>49</v>
      </c>
      <c r="B56" s="18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452493076.51658261</v>
      </c>
      <c r="I56" s="14"/>
      <c r="J56" s="7">
        <f t="shared" si="0"/>
        <v>452493076.51658261</v>
      </c>
    </row>
    <row r="57" spans="1:10" ht="30" customHeight="1">
      <c r="A57" s="27">
        <v>50</v>
      </c>
      <c r="B57" s="17">
        <v>670067</v>
      </c>
      <c r="C57" s="34" t="s">
        <v>46</v>
      </c>
      <c r="D57" s="14">
        <v>1855476.8499999999</v>
      </c>
      <c r="E57" s="14"/>
      <c r="F57" s="14">
        <v>4433415.9200000009</v>
      </c>
      <c r="G57" s="14">
        <v>7287744.8063999992</v>
      </c>
      <c r="H57" s="14"/>
      <c r="I57" s="14"/>
      <c r="J57" s="7">
        <f t="shared" si="0"/>
        <v>13576637.576400001</v>
      </c>
    </row>
    <row r="58" spans="1:10" ht="23.45" customHeight="1">
      <c r="A58" s="27">
        <v>51</v>
      </c>
      <c r="B58" s="18">
        <v>670070</v>
      </c>
      <c r="C58" s="37" t="s">
        <v>47</v>
      </c>
      <c r="D58" s="14">
        <v>0</v>
      </c>
      <c r="E58" s="14"/>
      <c r="F58" s="14">
        <v>0</v>
      </c>
      <c r="G58" s="14">
        <v>4653306.5232000006</v>
      </c>
      <c r="H58" s="56"/>
      <c r="I58" s="14"/>
      <c r="J58" s="7">
        <f t="shared" si="0"/>
        <v>4653306.5232000006</v>
      </c>
    </row>
    <row r="59" spans="1:10" ht="22.5" customHeight="1">
      <c r="A59" s="27">
        <v>52</v>
      </c>
      <c r="B59" s="20">
        <v>670072</v>
      </c>
      <c r="C59" s="34" t="s">
        <v>48</v>
      </c>
      <c r="D59" s="14">
        <v>0</v>
      </c>
      <c r="E59" s="14"/>
      <c r="F59" s="14">
        <v>4637497.8099999996</v>
      </c>
      <c r="G59" s="14">
        <v>0</v>
      </c>
      <c r="H59" s="14"/>
      <c r="I59" s="14"/>
      <c r="J59" s="7">
        <f t="shared" si="0"/>
        <v>4637497.8099999996</v>
      </c>
    </row>
    <row r="60" spans="1:10" ht="18.9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3928692</v>
      </c>
      <c r="H60" s="14"/>
      <c r="I60" s="14"/>
      <c r="J60" s="7">
        <f t="shared" si="0"/>
        <v>3928692</v>
      </c>
    </row>
    <row r="61" spans="1:10" ht="32.25" customHeight="1">
      <c r="A61" s="27">
        <v>54</v>
      </c>
      <c r="B61" s="20">
        <v>670082</v>
      </c>
      <c r="C61" s="38" t="s">
        <v>52</v>
      </c>
      <c r="D61" s="14">
        <v>0</v>
      </c>
      <c r="E61" s="14"/>
      <c r="F61" s="14">
        <v>0</v>
      </c>
      <c r="G61" s="14">
        <v>10515095</v>
      </c>
      <c r="H61" s="14"/>
      <c r="I61" s="14"/>
      <c r="J61" s="7">
        <f t="shared" si="0"/>
        <v>10515095</v>
      </c>
    </row>
    <row r="62" spans="1:10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66422864.700000003</v>
      </c>
      <c r="G62" s="14">
        <v>10454.59</v>
      </c>
      <c r="H62" s="14"/>
      <c r="I62" s="14"/>
      <c r="J62" s="7">
        <f t="shared" si="0"/>
        <v>66433319.290000007</v>
      </c>
    </row>
    <row r="63" spans="1:10" ht="26.25" customHeight="1">
      <c r="A63" s="27">
        <v>56</v>
      </c>
      <c r="B63" s="17">
        <v>670090</v>
      </c>
      <c r="C63" s="34" t="s">
        <v>82</v>
      </c>
      <c r="D63" s="14">
        <v>0</v>
      </c>
      <c r="E63" s="14"/>
      <c r="F63" s="14">
        <v>35009806.440000005</v>
      </c>
      <c r="G63" s="14">
        <v>0</v>
      </c>
      <c r="H63" s="14"/>
      <c r="I63" s="14"/>
      <c r="J63" s="7">
        <f t="shared" si="0"/>
        <v>35009806.440000005</v>
      </c>
    </row>
    <row r="64" spans="1:10" ht="18" customHeight="1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2225426.61</v>
      </c>
      <c r="G64" s="14">
        <v>5396134.1316</v>
      </c>
      <c r="H64" s="14"/>
      <c r="I64" s="14"/>
      <c r="J64" s="7">
        <f t="shared" si="0"/>
        <v>7621560.7415999994</v>
      </c>
    </row>
    <row r="65" spans="1:10">
      <c r="A65" s="27">
        <v>58</v>
      </c>
      <c r="B65" s="18">
        <v>670099</v>
      </c>
      <c r="C65" s="34" t="s">
        <v>50</v>
      </c>
      <c r="D65" s="14">
        <v>0</v>
      </c>
      <c r="E65" s="14"/>
      <c r="F65" s="14">
        <v>4753002.1100000003</v>
      </c>
      <c r="G65" s="14">
        <v>40145740.066932335</v>
      </c>
      <c r="H65" s="14"/>
      <c r="I65" s="14"/>
      <c r="J65" s="7">
        <f t="shared" si="0"/>
        <v>44898742.176932335</v>
      </c>
    </row>
    <row r="66" spans="1:10">
      <c r="A66" s="27">
        <v>59</v>
      </c>
      <c r="B66" s="18">
        <v>670104</v>
      </c>
      <c r="C66" s="38" t="s">
        <v>54</v>
      </c>
      <c r="D66" s="14">
        <v>0</v>
      </c>
      <c r="E66" s="14"/>
      <c r="F66" s="14">
        <v>0</v>
      </c>
      <c r="G66" s="14">
        <v>62183.620800000004</v>
      </c>
      <c r="H66" s="14"/>
      <c r="I66" s="14"/>
      <c r="J66" s="7">
        <f t="shared" si="0"/>
        <v>62183.620800000004</v>
      </c>
    </row>
    <row r="67" spans="1:10" ht="31.5">
      <c r="A67" s="27">
        <v>60</v>
      </c>
      <c r="B67" s="18">
        <v>670106</v>
      </c>
      <c r="C67" s="39" t="s">
        <v>56</v>
      </c>
      <c r="D67" s="14">
        <v>0</v>
      </c>
      <c r="E67" s="14"/>
      <c r="F67" s="14">
        <v>0</v>
      </c>
      <c r="G67" s="14">
        <v>50576.538</v>
      </c>
      <c r="H67" s="14"/>
      <c r="I67" s="14"/>
      <c r="J67" s="7">
        <f t="shared" si="0"/>
        <v>50576.538</v>
      </c>
    </row>
    <row r="68" spans="1:10">
      <c r="A68" s="27">
        <v>61</v>
      </c>
      <c r="B68" s="17">
        <v>670107</v>
      </c>
      <c r="C68" s="40" t="s">
        <v>104</v>
      </c>
      <c r="D68" s="14">
        <v>0</v>
      </c>
      <c r="E68" s="14"/>
      <c r="F68" s="14">
        <v>93046.29</v>
      </c>
      <c r="G68" s="14">
        <v>0</v>
      </c>
      <c r="H68" s="14"/>
      <c r="I68" s="14"/>
      <c r="J68" s="7">
        <f t="shared" si="0"/>
        <v>93046.29</v>
      </c>
    </row>
    <row r="69" spans="1:10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 ht="21.75" customHeight="1">
      <c r="A70" s="27">
        <v>63</v>
      </c>
      <c r="B70" s="21">
        <v>670125</v>
      </c>
      <c r="C70" s="38" t="s">
        <v>84</v>
      </c>
      <c r="D70" s="14">
        <v>0</v>
      </c>
      <c r="E70" s="14"/>
      <c r="F70" s="14">
        <v>41649930.780000009</v>
      </c>
      <c r="G70" s="14">
        <v>0</v>
      </c>
      <c r="H70" s="14"/>
      <c r="I70" s="14"/>
      <c r="J70" s="7">
        <f t="shared" si="0"/>
        <v>41649930.780000009</v>
      </c>
    </row>
    <row r="71" spans="1:10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17504903.220000003</v>
      </c>
      <c r="G71" s="14">
        <v>0</v>
      </c>
      <c r="H71" s="14"/>
      <c r="I71" s="14"/>
      <c r="J71" s="7">
        <f t="shared" si="0"/>
        <v>17504903.220000003</v>
      </c>
    </row>
    <row r="72" spans="1:10" ht="22.5" customHeight="1">
      <c r="A72" s="27">
        <v>65</v>
      </c>
      <c r="B72" s="20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>
      <c r="A73" s="27">
        <v>66</v>
      </c>
      <c r="B73" s="21">
        <v>670136</v>
      </c>
      <c r="C73" s="39" t="s">
        <v>59</v>
      </c>
      <c r="D73" s="14">
        <v>0</v>
      </c>
      <c r="E73" s="14"/>
      <c r="F73" s="14">
        <v>4217607.5099999988</v>
      </c>
      <c r="G73" s="14">
        <v>13485311.940686889</v>
      </c>
      <c r="H73" s="14"/>
      <c r="I73" s="14"/>
      <c r="J73" s="7">
        <f t="shared" ref="J73:J90" si="1">D73+F73+G73+H73+I73</f>
        <v>17702919.450686887</v>
      </c>
    </row>
    <row r="74" spans="1:10" ht="22.15" customHeight="1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18789007</v>
      </c>
      <c r="H74" s="14"/>
      <c r="I74" s="14"/>
      <c r="J74" s="7">
        <f t="shared" si="1"/>
        <v>18789007</v>
      </c>
    </row>
    <row r="75" spans="1:10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6358012.1299999999</v>
      </c>
      <c r="H75" s="14"/>
      <c r="I75" s="14"/>
      <c r="J75" s="7">
        <f t="shared" si="1"/>
        <v>6358012.1299999999</v>
      </c>
    </row>
    <row r="76" spans="1:10" ht="21" customHeight="1">
      <c r="A76" s="27">
        <v>69</v>
      </c>
      <c r="B76" s="20">
        <v>670143</v>
      </c>
      <c r="C76" s="39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3934783</v>
      </c>
      <c r="H77" s="14"/>
      <c r="I77" s="14"/>
      <c r="J77" s="7">
        <f t="shared" si="1"/>
        <v>3934783</v>
      </c>
    </row>
    <row r="78" spans="1:10" ht="31.5">
      <c r="A78" s="27">
        <v>71</v>
      </c>
      <c r="B78" s="20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2">
        <v>670147</v>
      </c>
      <c r="C79" s="41" t="s">
        <v>63</v>
      </c>
      <c r="D79" s="14">
        <v>42062263.964999996</v>
      </c>
      <c r="E79" s="14"/>
      <c r="F79" s="14">
        <v>0</v>
      </c>
      <c r="G79" s="14">
        <v>2174146</v>
      </c>
      <c r="H79" s="14"/>
      <c r="I79" s="14"/>
      <c r="J79" s="7">
        <f t="shared" si="1"/>
        <v>44236409.964999996</v>
      </c>
    </row>
    <row r="80" spans="1:10">
      <c r="A80" s="27">
        <v>73</v>
      </c>
      <c r="B80" s="20">
        <v>670148</v>
      </c>
      <c r="C80" s="42" t="s">
        <v>85</v>
      </c>
      <c r="D80" s="14">
        <v>5271500.42</v>
      </c>
      <c r="E80" s="14"/>
      <c r="F80" s="14">
        <v>0</v>
      </c>
      <c r="G80" s="14">
        <v>0</v>
      </c>
      <c r="H80" s="14"/>
      <c r="I80" s="14"/>
      <c r="J80" s="7">
        <f t="shared" si="1"/>
        <v>5271500.42</v>
      </c>
    </row>
    <row r="81" spans="1:10">
      <c r="A81" s="27">
        <v>74</v>
      </c>
      <c r="B81" s="17">
        <v>670150</v>
      </c>
      <c r="C81" s="41" t="s">
        <v>65</v>
      </c>
      <c r="D81" s="14">
        <v>0</v>
      </c>
      <c r="E81" s="14"/>
      <c r="F81" s="14">
        <v>0</v>
      </c>
      <c r="G81" s="14">
        <v>4824</v>
      </c>
      <c r="H81" s="14"/>
      <c r="I81" s="14"/>
      <c r="J81" s="7">
        <f t="shared" si="1"/>
        <v>4824</v>
      </c>
    </row>
    <row r="82" spans="1:10">
      <c r="A82" s="27">
        <v>75</v>
      </c>
      <c r="B82" s="20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 ht="21" customHeight="1">
      <c r="A83" s="27">
        <v>76</v>
      </c>
      <c r="B83" s="17">
        <v>670155</v>
      </c>
      <c r="C83" s="41" t="s">
        <v>86</v>
      </c>
      <c r="D83" s="14">
        <v>0</v>
      </c>
      <c r="E83" s="14"/>
      <c r="F83" s="14">
        <v>7846407.71</v>
      </c>
      <c r="G83" s="14">
        <v>0</v>
      </c>
      <c r="H83" s="14"/>
      <c r="I83" s="14"/>
      <c r="J83" s="7">
        <f t="shared" si="1"/>
        <v>7846407.71</v>
      </c>
    </row>
    <row r="84" spans="1:10" ht="28.5">
      <c r="A84" s="27">
        <v>77</v>
      </c>
      <c r="B84" s="17">
        <v>670156</v>
      </c>
      <c r="C84" s="38" t="s">
        <v>83</v>
      </c>
      <c r="D84" s="14">
        <v>0</v>
      </c>
      <c r="E84" s="14"/>
      <c r="F84" s="14">
        <v>0</v>
      </c>
      <c r="G84" s="14">
        <v>2325439.6</v>
      </c>
      <c r="H84" s="14"/>
      <c r="I84" s="14"/>
      <c r="J84" s="7">
        <f t="shared" si="1"/>
        <v>2325439.6</v>
      </c>
    </row>
    <row r="85" spans="1:10">
      <c r="A85" s="27">
        <v>78</v>
      </c>
      <c r="B85" s="17">
        <v>670157</v>
      </c>
      <c r="C85" s="34" t="s">
        <v>87</v>
      </c>
      <c r="D85" s="14">
        <v>129398529.97000003</v>
      </c>
      <c r="E85" s="14"/>
      <c r="F85" s="14">
        <v>12013571.859999999</v>
      </c>
      <c r="G85" s="14">
        <v>319830159.96649557</v>
      </c>
      <c r="H85" s="14"/>
      <c r="I85" s="14"/>
      <c r="J85" s="7">
        <f t="shared" si="1"/>
        <v>461242261.79649562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93046.29</v>
      </c>
      <c r="G87" s="14">
        <v>0</v>
      </c>
      <c r="H87" s="14"/>
      <c r="I87" s="14"/>
      <c r="J87" s="7">
        <f t="shared" si="1"/>
        <v>93046.29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13403590.8288</v>
      </c>
      <c r="H88" s="14"/>
      <c r="I88" s="14"/>
      <c r="J88" s="7">
        <f t="shared" si="1"/>
        <v>13403590.8288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1647603</v>
      </c>
      <c r="H89" s="14"/>
      <c r="I89" s="14"/>
      <c r="J89" s="7">
        <f t="shared" si="1"/>
        <v>1647603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2885484.8999999994</v>
      </c>
      <c r="G90" s="14">
        <v>0</v>
      </c>
      <c r="H90" s="14"/>
      <c r="I90" s="14"/>
      <c r="J90" s="7">
        <f t="shared" si="1"/>
        <v>2885484.8999999994</v>
      </c>
    </row>
    <row r="91" spans="1:10">
      <c r="A91" s="27"/>
      <c r="B91" s="23"/>
      <c r="C91" s="11" t="s">
        <v>62</v>
      </c>
      <c r="D91" s="7">
        <f>SUM(D8:D90)</f>
        <v>3136103077.1519451</v>
      </c>
      <c r="E91" s="7">
        <f t="shared" ref="E91:J91" si="2">SUM(E8:E90)</f>
        <v>369169388</v>
      </c>
      <c r="F91" s="7">
        <f t="shared" si="2"/>
        <v>820012699.60223353</v>
      </c>
      <c r="G91" s="7">
        <f t="shared" si="2"/>
        <v>3150371053.3014011</v>
      </c>
      <c r="H91" s="7">
        <f t="shared" si="2"/>
        <v>474225349.94692421</v>
      </c>
      <c r="I91" s="7">
        <f t="shared" ref="I91" si="3">SUM(I8:I90)</f>
        <v>8916276</v>
      </c>
      <c r="J91" s="7">
        <f t="shared" si="2"/>
        <v>7589628456.0025063</v>
      </c>
    </row>
    <row r="92" spans="1:10">
      <c r="H92" s="15"/>
      <c r="I92" s="15"/>
      <c r="J92" s="9"/>
    </row>
    <row r="93" spans="1:10">
      <c r="D93" s="15"/>
      <c r="E93" s="15"/>
      <c r="F93" s="15"/>
      <c r="G93" s="15"/>
      <c r="H93" s="15"/>
      <c r="I93" s="15"/>
      <c r="J93" s="15"/>
    </row>
    <row r="94" spans="1:10">
      <c r="E94" s="15"/>
      <c r="J94" s="9"/>
    </row>
    <row r="95" spans="1:10">
      <c r="J95" s="9"/>
    </row>
    <row r="96" spans="1:10">
      <c r="J96" s="9"/>
    </row>
    <row r="97" spans="10:10">
      <c r="J97" s="9"/>
    </row>
    <row r="98" spans="10:10">
      <c r="J98" s="9"/>
    </row>
    <row r="99" spans="10:10">
      <c r="J99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2024-02-07T14:51:47Z</cp:lastPrinted>
  <dcterms:created xsi:type="dcterms:W3CDTF">2021-07-01T15:06:33Z</dcterms:created>
  <dcterms:modified xsi:type="dcterms:W3CDTF">2024-10-02T12:26:27Z</dcterms:modified>
</cp:coreProperties>
</file>