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 activeTab="1"/>
  </bookViews>
  <sheets>
    <sheet name="оценка" sheetId="1" r:id="rId1"/>
    <sheet name="результат" sheetId="2" r:id="rId2"/>
  </sheets>
  <definedNames>
    <definedName name="_xlnm.Print_Area" localSheetId="0">оценка!$A$1:$AB$66</definedName>
  </definedNames>
  <calcPr calcId="125725"/>
</workbook>
</file>

<file path=xl/calcChain.xml><?xml version="1.0" encoding="utf-8"?>
<calcChain xmlns="http://schemas.openxmlformats.org/spreadsheetml/2006/main">
  <c r="I19" i="2"/>
  <c r="I20"/>
  <c r="I21"/>
  <c r="I22"/>
  <c r="I23"/>
  <c r="I24"/>
  <c r="I25"/>
  <c r="I26"/>
  <c r="I27"/>
  <c r="I28"/>
  <c r="I29"/>
  <c r="I30"/>
  <c r="I31"/>
  <c r="I32"/>
  <c r="I33"/>
  <c r="I34"/>
  <c r="I35"/>
  <c r="I36"/>
  <c r="S37" i="1" l="1"/>
  <c r="U37" s="1"/>
  <c r="U36"/>
  <c r="U35"/>
  <c r="U34"/>
  <c r="S33"/>
  <c r="U33" s="1"/>
  <c r="U32"/>
  <c r="S32"/>
  <c r="U31"/>
  <c r="U30"/>
  <c r="U29"/>
  <c r="U28"/>
  <c r="U27"/>
  <c r="U26"/>
  <c r="U25"/>
  <c r="U24"/>
  <c r="U23"/>
  <c r="S22"/>
  <c r="U22" s="1"/>
  <c r="U21"/>
  <c r="S21"/>
  <c r="U20"/>
  <c r="U19"/>
  <c r="U18"/>
  <c r="P17"/>
  <c r="K16"/>
  <c r="K15"/>
  <c r="K14"/>
  <c r="K13"/>
  <c r="K12"/>
  <c r="K11"/>
  <c r="K10"/>
  <c r="K9"/>
</calcChain>
</file>

<file path=xl/sharedStrings.xml><?xml version="1.0" encoding="utf-8"?>
<sst xmlns="http://schemas.openxmlformats.org/spreadsheetml/2006/main" count="477" uniqueCount="133">
  <si>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</si>
  <si>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</si>
  <si>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</si>
  <si>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</si>
  <si>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</si>
  <si>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</si>
  <si>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</si>
  <si>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</si>
  <si>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</si>
  <si>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</si>
  <si>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</si>
  <si>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</si>
  <si>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</si>
  <si>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</si>
  <si>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</si>
  <si>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</si>
  <si>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</si>
  <si>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</si>
  <si>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</si>
  <si>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</si>
  <si>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</si>
  <si>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</si>
  <si>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</si>
  <si>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</si>
  <si>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</si>
  <si>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</si>
  <si>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</si>
  <si>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</si>
  <si>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</si>
  <si>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</si>
  <si>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</si>
  <si>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</si>
  <si>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</si>
  <si>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</si>
  <si>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</si>
  <si>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</si>
  <si>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</si>
  <si>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</si>
  <si>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</si>
  <si>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</si>
  <si>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</si>
  <si>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</si>
  <si>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</si>
  <si>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</si>
  <si>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</si>
  <si>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</si>
  <si>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</si>
  <si>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</si>
  <si>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</si>
  <si>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</si>
  <si>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</si>
  <si>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</si>
  <si>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</si>
  <si>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</si>
  <si>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</si>
  <si>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</si>
  <si>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</si>
  <si>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</si>
  <si>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</si>
  <si>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</si>
  <si>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</si>
  <si>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</si>
  <si>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</si>
  <si>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</si>
  <si>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</si>
  <si>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</si>
  <si>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</si>
  <si>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</si>
  <si>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</si>
  <si>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</si>
  <si>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</si>
  <si>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</si>
  <si>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</si>
  <si>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</si>
  <si>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</si>
  <si>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</si>
  <si>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</si>
  <si>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</si>
  <si>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</si>
  <si>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</si>
  <si>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</si>
  <si>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</si>
  <si>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</si>
  <si>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</si>
  <si>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</si>
  <si>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</si>
  <si>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не предусмотрена</t>
  </si>
  <si>
    <t xml:space="preserve">Утверждено на заседании Комиссии по разработке Территориальной программы ОМС  </t>
  </si>
  <si>
    <t>ОГБУЗ "Поликлиника № 6"</t>
  </si>
  <si>
    <t>ОГБУЗ "Поликлиника № 8"</t>
  </si>
  <si>
    <t>ОГБУЗ "Ельнинская ЦРБ"</t>
  </si>
  <si>
    <t>ОГБУЗ "Сычевская ЦРБ"</t>
  </si>
  <si>
    <t xml:space="preserve">Оценка выполнения показателей результативности деятельности медицинских организаций за период декабрь 2023 года по ноябрь 2024 года </t>
  </si>
  <si>
    <t>Выпонение объемов амбулаторно-поликлинической помощи за декабрь 2023 - ноябрь  2024 года</t>
  </si>
  <si>
    <t>1,6,7,8,13,15</t>
  </si>
  <si>
    <t>1,6,7,8,9,11,15,25</t>
  </si>
  <si>
    <t>1,2,6,7,8,9,11,12,13,15,25</t>
  </si>
  <si>
    <t>1,2,4,5,7,8,9,10,11,12,13,14,15,16,17,20,25</t>
  </si>
  <si>
    <t>1,2,5,7,8,9,11,13,25</t>
  </si>
  <si>
    <t>2,5,7,8,9,11,12,15,16,18,19,25</t>
  </si>
  <si>
    <t>1,2,9,11,12,15,16,17,18,19,25</t>
  </si>
  <si>
    <t>1,2,7,9,11,12,13,15,25</t>
  </si>
  <si>
    <t>1,2,5,8,12,15,25</t>
  </si>
  <si>
    <t>1,2,7,8,9,11,13,17,18,25</t>
  </si>
  <si>
    <t>2,6,15,25</t>
  </si>
  <si>
    <t>1,2,4,5,9,11,13,14,15,16,18,19,20,21,25</t>
  </si>
  <si>
    <t>1,5,7,11,12,15,17,25</t>
  </si>
  <si>
    <t>1,2,4,8,9,10,11,15,19,20,25</t>
  </si>
  <si>
    <t>1,2,4,5,6,7,8,9,10,11,12,13,15,21,25</t>
  </si>
  <si>
    <t>1,2,5,8,11,12,14</t>
  </si>
  <si>
    <t>1,2,5,6,8,11,12</t>
  </si>
  <si>
    <t>1,6,7,12</t>
  </si>
  <si>
    <t>1,2,4,5,6,7,8,9,10,11,12,14</t>
  </si>
  <si>
    <t>1,2,6,7,9,12</t>
  </si>
  <si>
    <t>2,5,6,7,8,9,11,12</t>
  </si>
  <si>
    <t>1,2,5,7,11,12</t>
  </si>
  <si>
    <t>15,17,18,19,20</t>
  </si>
  <si>
    <t>1,2,5,6,7,8,9,11,12,13,15,18,25</t>
  </si>
  <si>
    <t>1,8,9,11,12,13,15,22,25</t>
  </si>
  <si>
    <t>1,7,15</t>
  </si>
  <si>
    <t>1,7,11</t>
  </si>
  <si>
    <t>1,9,11,13,14,15,16,18,21,25</t>
  </si>
  <si>
    <t>1,2,5,6,7,9,16,18,19,25</t>
  </si>
  <si>
    <t xml:space="preserve"> предусмотрена</t>
  </si>
  <si>
    <t xml:space="preserve"> не предусмотрена</t>
  </si>
  <si>
    <t>предусмотрена</t>
  </si>
  <si>
    <t xml:space="preserve">Результат оценки выполнения показателей результативности деятельности медицинских организаций за период декабрь 2023 года по ноябрь 2024 года </t>
  </si>
  <si>
    <t>Динамика показателя смертности, % (увеличение показателя  - выплата не предусмотрена , приусловии не достижения снижения выплата предусмотрена, с применением коэффициента - 0,8)</t>
  </si>
  <si>
    <t>Сумма выплаты, руб.</t>
  </si>
  <si>
    <t>в том числе в разрезе страховых медицинских организаций</t>
  </si>
  <si>
    <t>Смоленский филиал АО "Страховая компания"СОГАЗ-Мед"</t>
  </si>
  <si>
    <t>АСП ООО "Капитал Медицинское Страхование" - Филиал  в Смоленской области</t>
  </si>
  <si>
    <t>АО "МАКС-М" в г. Смоленске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</si>
</sst>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6" fillId="0" borderId="0"/>
    <xf numFmtId="43" fontId="7" fillId="0" borderId="0" applyFont="0" applyFill="0" applyBorder="0" applyAlignment="0" applyProtection="0"/>
  </cellStyleXfs>
  <cellXfs count="102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5" fillId="2" borderId="0" xfId="1" applyFont="1" applyFill="1"/>
    <xf numFmtId="0" fontId="4" fillId="2" borderId="0" xfId="1" applyFill="1"/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5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0" fontId="11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wrapText="1"/>
    </xf>
    <xf numFmtId="0" fontId="12" fillId="2" borderId="0" xfId="1" applyFont="1" applyFill="1" applyAlignment="1">
      <alignment wrapText="1"/>
    </xf>
    <xf numFmtId="0" fontId="10" fillId="2" borderId="0" xfId="1" applyFont="1" applyFill="1" applyBorder="1" applyAlignment="1">
      <alignment horizontal="center" wrapText="1"/>
    </xf>
    <xf numFmtId="0" fontId="10" fillId="2" borderId="0" xfId="1" applyFont="1" applyFill="1"/>
    <xf numFmtId="0" fontId="10" fillId="2" borderId="0" xfId="1" applyFont="1" applyFill="1" applyAlignment="1"/>
    <xf numFmtId="3" fontId="10" fillId="2" borderId="0" xfId="1" applyNumberFormat="1" applyFont="1" applyFill="1"/>
    <xf numFmtId="0" fontId="10" fillId="2" borderId="0" xfId="1" applyFont="1" applyFill="1" applyAlignment="1">
      <alignment horizontal="left"/>
    </xf>
    <xf numFmtId="0" fontId="12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165" fontId="13" fillId="2" borderId="2" xfId="4" applyNumberFormat="1" applyFont="1" applyFill="1" applyBorder="1" applyAlignment="1">
      <alignment horizontal="right"/>
    </xf>
    <xf numFmtId="4" fontId="13" fillId="2" borderId="2" xfId="1" applyNumberFormat="1" applyFont="1" applyFill="1" applyBorder="1" applyAlignment="1">
      <alignment horizontal="right"/>
    </xf>
    <xf numFmtId="3" fontId="13" fillId="2" borderId="2" xfId="1" applyNumberFormat="1" applyFont="1" applyFill="1" applyBorder="1" applyAlignment="1">
      <alignment horizontal="center"/>
    </xf>
    <xf numFmtId="10" fontId="13" fillId="2" borderId="2" xfId="1" applyNumberFormat="1" applyFont="1" applyFill="1" applyBorder="1" applyAlignment="1">
      <alignment horizontal="center"/>
    </xf>
    <xf numFmtId="164" fontId="13" fillId="2" borderId="2" xfId="1" applyNumberFormat="1" applyFont="1" applyFill="1" applyBorder="1" applyAlignment="1">
      <alignment horizontal="center"/>
    </xf>
    <xf numFmtId="4" fontId="13" fillId="2" borderId="2" xfId="1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1" applyFont="1" applyFill="1" applyBorder="1"/>
    <xf numFmtId="49" fontId="13" fillId="2" borderId="2" xfId="2" applyNumberFormat="1" applyFont="1" applyFill="1" applyBorder="1" applyAlignment="1" applyProtection="1">
      <alignment horizontal="left" wrapText="1"/>
    </xf>
    <xf numFmtId="49" fontId="13" fillId="2" borderId="2" xfId="1" applyNumberFormat="1" applyFont="1" applyFill="1" applyBorder="1" applyAlignment="1">
      <alignment horizontal="left" wrapText="1"/>
    </xf>
    <xf numFmtId="0" fontId="13" fillId="2" borderId="2" xfId="1" applyFont="1" applyFill="1" applyBorder="1" applyAlignment="1">
      <alignment vertical="center"/>
    </xf>
    <xf numFmtId="0" fontId="1" fillId="2" borderId="0" xfId="0" applyFont="1" applyFill="1" applyAlignment="1">
      <alignment horizontal="right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2" xfId="0" applyFill="1" applyBorder="1" applyAlignment="1"/>
    <xf numFmtId="49" fontId="5" fillId="2" borderId="2" xfId="2" applyNumberFormat="1" applyFont="1" applyFill="1" applyBorder="1" applyAlignment="1" applyProtection="1">
      <alignment horizontal="left" wrapText="1"/>
    </xf>
    <xf numFmtId="165" fontId="3" fillId="2" borderId="2" xfId="4" applyNumberFormat="1" applyFont="1" applyFill="1" applyBorder="1" applyAlignment="1">
      <alignment horizontal="center"/>
    </xf>
    <xf numFmtId="165" fontId="3" fillId="2" borderId="2" xfId="4" applyNumberFormat="1" applyFont="1" applyFill="1" applyBorder="1"/>
    <xf numFmtId="3" fontId="13" fillId="2" borderId="2" xfId="1" applyNumberFormat="1" applyFont="1" applyFill="1" applyBorder="1" applyAlignment="1">
      <alignment horizontal="right"/>
    </xf>
    <xf numFmtId="0" fontId="13" fillId="2" borderId="2" xfId="1" applyFont="1" applyFill="1" applyBorder="1" applyAlignment="1">
      <alignment horizontal="center" vertical="center" wrapText="1"/>
    </xf>
    <xf numFmtId="43" fontId="0" fillId="0" borderId="0" xfId="4" applyFont="1"/>
    <xf numFmtId="0" fontId="3" fillId="0" borderId="2" xfId="0" applyFont="1" applyBorder="1" applyAlignment="1">
      <alignment horizontal="center" vertical="center" wrapText="1"/>
    </xf>
    <xf numFmtId="0" fontId="10" fillId="3" borderId="2" xfId="1" applyFont="1" applyFill="1" applyBorder="1" applyAlignment="1">
      <alignment vertical="center"/>
    </xf>
    <xf numFmtId="43" fontId="0" fillId="0" borderId="2" xfId="4" applyFont="1" applyBorder="1"/>
    <xf numFmtId="43" fontId="3" fillId="2" borderId="2" xfId="4" applyNumberFormat="1" applyFont="1" applyFill="1" applyBorder="1" applyAlignment="1">
      <alignment horizontal="center"/>
    </xf>
    <xf numFmtId="165" fontId="3" fillId="2" borderId="2" xfId="4" applyNumberFormat="1" applyFont="1" applyFill="1" applyBorder="1" applyAlignment="1"/>
    <xf numFmtId="0" fontId="10" fillId="2" borderId="0" xfId="1" applyNumberFormat="1" applyFont="1" applyFill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left" wrapText="1"/>
    </xf>
    <xf numFmtId="0" fontId="10" fillId="2" borderId="0" xfId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/>
    </xf>
    <xf numFmtId="0" fontId="10" fillId="2" borderId="0" xfId="1" applyNumberFormat="1" applyFont="1" applyFill="1" applyAlignment="1">
      <alignment horizontal="left" wrapText="1"/>
    </xf>
    <xf numFmtId="43" fontId="5" fillId="2" borderId="1" xfId="4" applyFont="1" applyFill="1" applyBorder="1" applyAlignment="1">
      <alignment horizontal="center" vertical="center" wrapText="1"/>
    </xf>
    <xf numFmtId="43" fontId="5" fillId="2" borderId="9" xfId="4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9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3" fontId="7" fillId="0" borderId="2" xfId="4" applyFont="1" applyBorder="1"/>
    <xf numFmtId="43" fontId="7" fillId="0" borderId="0" xfId="4" applyFont="1"/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5"/>
  <sheetViews>
    <sheetView zoomScale="72" zoomScaleNormal="72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5" sqref="A5:X5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30.5703125" style="12" customWidth="1"/>
    <col min="4" max="5" width="14.140625" style="8" customWidth="1"/>
    <col min="6" max="6" width="15" style="8" customWidth="1"/>
    <col min="7" max="7" width="10.28515625" style="8" customWidth="1"/>
    <col min="8" max="9" width="10" style="8" customWidth="1"/>
    <col min="10" max="10" width="12.140625" style="8" customWidth="1"/>
    <col min="11" max="11" width="9.71093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27.5703125" style="10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68" t="s">
        <v>52</v>
      </c>
      <c r="V1" s="68"/>
      <c r="W1" s="68"/>
      <c r="X1" s="68"/>
      <c r="Y1" s="3"/>
      <c r="Z1" s="3"/>
    </row>
    <row r="2" spans="1:39" s="1" customFormat="1" ht="15" hidden="1" customHeight="1">
      <c r="A2" s="69" t="s">
        <v>87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</row>
    <row r="3" spans="1:39" s="1" customFormat="1" ht="23.45" hidden="1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</row>
    <row r="4" spans="1:39" s="1" customFormat="1" ht="23.45" hidden="1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</row>
    <row r="5" spans="1:39" s="1" customFormat="1" ht="18" customHeight="1">
      <c r="A5" s="71" t="s">
        <v>92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5"/>
    </row>
    <row r="6" spans="1:39" s="1" customFormat="1" ht="15">
      <c r="A6" s="5"/>
      <c r="B6" s="6"/>
      <c r="C6" s="6"/>
      <c r="D6" s="6"/>
      <c r="E6" s="6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9"/>
      <c r="Y6" s="5"/>
    </row>
    <row r="7" spans="1:39" ht="45" customHeight="1">
      <c r="A7" s="80" t="s">
        <v>0</v>
      </c>
      <c r="B7" s="65"/>
      <c r="C7" s="82" t="s">
        <v>1</v>
      </c>
      <c r="D7" s="72" t="s">
        <v>93</v>
      </c>
      <c r="E7" s="73"/>
      <c r="F7" s="74"/>
      <c r="G7" s="75" t="s">
        <v>78</v>
      </c>
      <c r="H7" s="76"/>
      <c r="I7" s="72" t="s">
        <v>2</v>
      </c>
      <c r="J7" s="73"/>
      <c r="K7" s="73"/>
      <c r="L7" s="73"/>
      <c r="M7" s="74"/>
      <c r="N7" s="72" t="s">
        <v>3</v>
      </c>
      <c r="O7" s="73"/>
      <c r="P7" s="73"/>
      <c r="Q7" s="73"/>
      <c r="R7" s="74"/>
      <c r="S7" s="77" t="s">
        <v>4</v>
      </c>
      <c r="T7" s="78"/>
      <c r="U7" s="78"/>
      <c r="V7" s="78"/>
      <c r="W7" s="79"/>
      <c r="X7" s="80" t="s">
        <v>5</v>
      </c>
      <c r="Y7" s="7"/>
    </row>
    <row r="8" spans="1:39" ht="76.150000000000006" customHeight="1">
      <c r="A8" s="81"/>
      <c r="B8" s="65"/>
      <c r="C8" s="82"/>
      <c r="D8" s="50" t="s">
        <v>42</v>
      </c>
      <c r="E8" s="50" t="s">
        <v>43</v>
      </c>
      <c r="F8" s="50" t="s">
        <v>84</v>
      </c>
      <c r="G8" s="44" t="s">
        <v>76</v>
      </c>
      <c r="H8" s="44" t="s">
        <v>77</v>
      </c>
      <c r="I8" s="50" t="s">
        <v>6</v>
      </c>
      <c r="J8" s="50" t="s">
        <v>7</v>
      </c>
      <c r="K8" s="50" t="s">
        <v>8</v>
      </c>
      <c r="L8" s="50" t="s">
        <v>9</v>
      </c>
      <c r="M8" s="50" t="s">
        <v>10</v>
      </c>
      <c r="N8" s="50" t="s">
        <v>6</v>
      </c>
      <c r="O8" s="50" t="s">
        <v>7</v>
      </c>
      <c r="P8" s="50" t="s">
        <v>8</v>
      </c>
      <c r="Q8" s="50" t="s">
        <v>9</v>
      </c>
      <c r="R8" s="50" t="s">
        <v>10</v>
      </c>
      <c r="S8" s="50" t="s">
        <v>83</v>
      </c>
      <c r="T8" s="50" t="s">
        <v>7</v>
      </c>
      <c r="U8" s="50" t="s">
        <v>8</v>
      </c>
      <c r="V8" s="50" t="s">
        <v>9</v>
      </c>
      <c r="W8" s="50" t="s">
        <v>10</v>
      </c>
      <c r="X8" s="81"/>
      <c r="Y8" s="7"/>
    </row>
    <row r="9" spans="1:39" ht="48" customHeight="1">
      <c r="A9" s="65" t="s">
        <v>2</v>
      </c>
      <c r="B9" s="45">
        <v>1</v>
      </c>
      <c r="C9" s="46" t="s">
        <v>11</v>
      </c>
      <c r="D9" s="38">
        <v>220363</v>
      </c>
      <c r="E9" s="38">
        <v>174048</v>
      </c>
      <c r="F9" s="56">
        <v>80</v>
      </c>
      <c r="G9" s="39"/>
      <c r="H9" s="39">
        <v>-2.2200000000000002</v>
      </c>
      <c r="I9" s="40">
        <v>14</v>
      </c>
      <c r="J9" s="40">
        <v>6</v>
      </c>
      <c r="K9" s="41">
        <f>J9/I9</f>
        <v>0.42857142857142855</v>
      </c>
      <c r="L9" s="40">
        <v>19</v>
      </c>
      <c r="M9" s="42">
        <v>7.5</v>
      </c>
      <c r="N9" s="40" t="s">
        <v>12</v>
      </c>
      <c r="O9" s="40" t="s">
        <v>12</v>
      </c>
      <c r="P9" s="40" t="s">
        <v>12</v>
      </c>
      <c r="Q9" s="40" t="s">
        <v>12</v>
      </c>
      <c r="R9" s="40" t="s">
        <v>12</v>
      </c>
      <c r="S9" s="40" t="s">
        <v>12</v>
      </c>
      <c r="T9" s="42" t="s">
        <v>12</v>
      </c>
      <c r="U9" s="40" t="s">
        <v>12</v>
      </c>
      <c r="V9" s="40" t="s">
        <v>12</v>
      </c>
      <c r="W9" s="42" t="s">
        <v>12</v>
      </c>
      <c r="X9" s="47" t="s">
        <v>115</v>
      </c>
      <c r="Y9" s="7"/>
    </row>
    <row r="10" spans="1:39" ht="15.75">
      <c r="A10" s="65"/>
      <c r="B10" s="45">
        <v>2</v>
      </c>
      <c r="C10" s="46" t="s">
        <v>13</v>
      </c>
      <c r="D10" s="38">
        <v>287110</v>
      </c>
      <c r="E10" s="38">
        <v>233112</v>
      </c>
      <c r="F10" s="56">
        <v>81.19</v>
      </c>
      <c r="G10" s="39"/>
      <c r="H10" s="39">
        <v>3.08</v>
      </c>
      <c r="I10" s="40">
        <v>14</v>
      </c>
      <c r="J10" s="40">
        <v>7</v>
      </c>
      <c r="K10" s="41">
        <f>J10/I10</f>
        <v>0.5</v>
      </c>
      <c r="L10" s="40">
        <v>19</v>
      </c>
      <c r="M10" s="42">
        <v>7</v>
      </c>
      <c r="N10" s="40" t="s">
        <v>12</v>
      </c>
      <c r="O10" s="40" t="s">
        <v>12</v>
      </c>
      <c r="P10" s="40" t="s">
        <v>12</v>
      </c>
      <c r="Q10" s="40" t="s">
        <v>12</v>
      </c>
      <c r="R10" s="40" t="s">
        <v>12</v>
      </c>
      <c r="S10" s="40" t="s">
        <v>12</v>
      </c>
      <c r="T10" s="42" t="s">
        <v>12</v>
      </c>
      <c r="U10" s="40" t="s">
        <v>12</v>
      </c>
      <c r="V10" s="40" t="s">
        <v>12</v>
      </c>
      <c r="W10" s="42" t="s">
        <v>12</v>
      </c>
      <c r="X10" s="47" t="s">
        <v>109</v>
      </c>
      <c r="Y10" s="7"/>
    </row>
    <row r="11" spans="1:39" ht="15.75">
      <c r="A11" s="65"/>
      <c r="B11" s="45">
        <v>3</v>
      </c>
      <c r="C11" s="46" t="s">
        <v>14</v>
      </c>
      <c r="D11" s="38">
        <v>209735</v>
      </c>
      <c r="E11" s="38">
        <v>167020</v>
      </c>
      <c r="F11" s="56">
        <v>80</v>
      </c>
      <c r="G11" s="39"/>
      <c r="H11" s="39">
        <v>-9.4499999999999993</v>
      </c>
      <c r="I11" s="40">
        <v>14</v>
      </c>
      <c r="J11" s="40">
        <v>7</v>
      </c>
      <c r="K11" s="41">
        <f t="shared" ref="K11:K16" si="0">J11/I11</f>
        <v>0.5</v>
      </c>
      <c r="L11" s="40">
        <v>19</v>
      </c>
      <c r="M11" s="42">
        <v>7</v>
      </c>
      <c r="N11" s="40" t="s">
        <v>12</v>
      </c>
      <c r="O11" s="40" t="s">
        <v>12</v>
      </c>
      <c r="P11" s="40" t="s">
        <v>12</v>
      </c>
      <c r="Q11" s="40" t="s">
        <v>12</v>
      </c>
      <c r="R11" s="40" t="s">
        <v>12</v>
      </c>
      <c r="S11" s="40" t="s">
        <v>12</v>
      </c>
      <c r="T11" s="42" t="s">
        <v>12</v>
      </c>
      <c r="U11" s="40" t="s">
        <v>12</v>
      </c>
      <c r="V11" s="40" t="s">
        <v>12</v>
      </c>
      <c r="W11" s="42" t="s">
        <v>12</v>
      </c>
      <c r="X11" s="47" t="s">
        <v>110</v>
      </c>
      <c r="Y11" s="7"/>
    </row>
    <row r="12" spans="1:39" ht="15.75">
      <c r="A12" s="65"/>
      <c r="B12" s="45">
        <v>4</v>
      </c>
      <c r="C12" s="46" t="s">
        <v>15</v>
      </c>
      <c r="D12" s="38">
        <v>276466</v>
      </c>
      <c r="E12" s="38">
        <v>173623</v>
      </c>
      <c r="F12" s="56">
        <v>62.8</v>
      </c>
      <c r="G12" s="39"/>
      <c r="H12" s="39">
        <v>-2.71</v>
      </c>
      <c r="I12" s="40">
        <v>14</v>
      </c>
      <c r="J12" s="40">
        <v>4</v>
      </c>
      <c r="K12" s="41">
        <f t="shared" si="0"/>
        <v>0.2857142857142857</v>
      </c>
      <c r="L12" s="40">
        <v>19</v>
      </c>
      <c r="M12" s="42">
        <v>5</v>
      </c>
      <c r="N12" s="40" t="s">
        <v>12</v>
      </c>
      <c r="O12" s="40" t="s">
        <v>12</v>
      </c>
      <c r="P12" s="40" t="s">
        <v>12</v>
      </c>
      <c r="Q12" s="40" t="s">
        <v>12</v>
      </c>
      <c r="R12" s="40" t="s">
        <v>12</v>
      </c>
      <c r="S12" s="40" t="s">
        <v>12</v>
      </c>
      <c r="T12" s="42" t="s">
        <v>12</v>
      </c>
      <c r="U12" s="40" t="s">
        <v>12</v>
      </c>
      <c r="V12" s="40" t="s">
        <v>12</v>
      </c>
      <c r="W12" s="42" t="s">
        <v>12</v>
      </c>
      <c r="X12" s="47" t="s">
        <v>111</v>
      </c>
      <c r="Y12" s="7"/>
    </row>
    <row r="13" spans="1:39" ht="15.75">
      <c r="A13" s="65"/>
      <c r="B13" s="45">
        <v>5</v>
      </c>
      <c r="C13" s="46" t="s">
        <v>16</v>
      </c>
      <c r="D13" s="38">
        <v>179807</v>
      </c>
      <c r="E13" s="38">
        <v>147487</v>
      </c>
      <c r="F13" s="56">
        <v>82.03</v>
      </c>
      <c r="G13" s="39"/>
      <c r="H13" s="39">
        <v>6.43</v>
      </c>
      <c r="I13" s="40">
        <v>14</v>
      </c>
      <c r="J13" s="40">
        <v>12</v>
      </c>
      <c r="K13" s="41">
        <f t="shared" si="0"/>
        <v>0.8571428571428571</v>
      </c>
      <c r="L13" s="40">
        <v>19</v>
      </c>
      <c r="M13" s="42">
        <v>12</v>
      </c>
      <c r="N13" s="40" t="s">
        <v>12</v>
      </c>
      <c r="O13" s="40" t="s">
        <v>12</v>
      </c>
      <c r="P13" s="40" t="s">
        <v>12</v>
      </c>
      <c r="Q13" s="40" t="s">
        <v>12</v>
      </c>
      <c r="R13" s="40" t="s">
        <v>12</v>
      </c>
      <c r="S13" s="40" t="s">
        <v>12</v>
      </c>
      <c r="T13" s="42" t="s">
        <v>12</v>
      </c>
      <c r="U13" s="40" t="s">
        <v>12</v>
      </c>
      <c r="V13" s="40" t="s">
        <v>12</v>
      </c>
      <c r="W13" s="42" t="s">
        <v>12</v>
      </c>
      <c r="X13" s="47" t="s">
        <v>112</v>
      </c>
      <c r="Y13" s="7"/>
    </row>
    <row r="14" spans="1:39" ht="15.75">
      <c r="A14" s="65"/>
      <c r="B14" s="45">
        <v>6</v>
      </c>
      <c r="C14" s="46" t="s">
        <v>17</v>
      </c>
      <c r="D14" s="38">
        <v>185732</v>
      </c>
      <c r="E14" s="38">
        <v>159444</v>
      </c>
      <c r="F14" s="56">
        <v>85.85</v>
      </c>
      <c r="G14" s="39"/>
      <c r="H14" s="39">
        <v>-2.2400000000000002</v>
      </c>
      <c r="I14" s="40">
        <v>14</v>
      </c>
      <c r="J14" s="40">
        <v>6</v>
      </c>
      <c r="K14" s="41">
        <f t="shared" si="0"/>
        <v>0.42857142857142855</v>
      </c>
      <c r="L14" s="40">
        <v>19</v>
      </c>
      <c r="M14" s="42">
        <v>5.5</v>
      </c>
      <c r="N14" s="40" t="s">
        <v>12</v>
      </c>
      <c r="O14" s="40" t="s">
        <v>12</v>
      </c>
      <c r="P14" s="40" t="s">
        <v>12</v>
      </c>
      <c r="Q14" s="40" t="s">
        <v>12</v>
      </c>
      <c r="R14" s="40" t="s">
        <v>12</v>
      </c>
      <c r="S14" s="40" t="s">
        <v>12</v>
      </c>
      <c r="T14" s="42" t="s">
        <v>12</v>
      </c>
      <c r="U14" s="40" t="s">
        <v>12</v>
      </c>
      <c r="V14" s="40" t="s">
        <v>12</v>
      </c>
      <c r="W14" s="42" t="s">
        <v>12</v>
      </c>
      <c r="X14" s="47" t="s">
        <v>113</v>
      </c>
      <c r="Y14" s="7"/>
    </row>
    <row r="15" spans="1:39" ht="15" customHeight="1">
      <c r="A15" s="65"/>
      <c r="B15" s="45">
        <v>7</v>
      </c>
      <c r="C15" s="46" t="s">
        <v>18</v>
      </c>
      <c r="D15" s="38">
        <v>141853</v>
      </c>
      <c r="E15" s="38">
        <v>98624</v>
      </c>
      <c r="F15" s="56">
        <v>69.53</v>
      </c>
      <c r="G15" s="39"/>
      <c r="H15" s="39">
        <v>-6.22</v>
      </c>
      <c r="I15" s="40">
        <v>14</v>
      </c>
      <c r="J15" s="40">
        <v>7</v>
      </c>
      <c r="K15" s="41">
        <f t="shared" si="0"/>
        <v>0.5</v>
      </c>
      <c r="L15" s="40">
        <v>19</v>
      </c>
      <c r="M15" s="42">
        <v>7</v>
      </c>
      <c r="N15" s="40" t="s">
        <v>12</v>
      </c>
      <c r="O15" s="40" t="s">
        <v>12</v>
      </c>
      <c r="P15" s="40" t="s">
        <v>12</v>
      </c>
      <c r="Q15" s="40" t="s">
        <v>12</v>
      </c>
      <c r="R15" s="40" t="s">
        <v>12</v>
      </c>
      <c r="S15" s="40" t="s">
        <v>12</v>
      </c>
      <c r="T15" s="42" t="s">
        <v>12</v>
      </c>
      <c r="U15" s="40" t="s">
        <v>12</v>
      </c>
      <c r="V15" s="40" t="s">
        <v>12</v>
      </c>
      <c r="W15" s="42" t="s">
        <v>12</v>
      </c>
      <c r="X15" s="47" t="s">
        <v>114</v>
      </c>
      <c r="Y15" s="7"/>
    </row>
    <row r="16" spans="1:39" ht="15.75">
      <c r="A16" s="65"/>
      <c r="B16" s="45">
        <v>8</v>
      </c>
      <c r="C16" s="46" t="s">
        <v>19</v>
      </c>
      <c r="D16" s="38">
        <v>36225</v>
      </c>
      <c r="E16" s="38">
        <v>26385</v>
      </c>
      <c r="F16" s="56">
        <v>72.84</v>
      </c>
      <c r="G16" s="39"/>
      <c r="H16" s="39">
        <v>-0.13</v>
      </c>
      <c r="I16" s="40">
        <v>14</v>
      </c>
      <c r="J16" s="40">
        <v>3</v>
      </c>
      <c r="K16" s="41">
        <f t="shared" si="0"/>
        <v>0.21428571428571427</v>
      </c>
      <c r="L16" s="40">
        <v>19</v>
      </c>
      <c r="M16" s="42">
        <v>3</v>
      </c>
      <c r="N16" s="40" t="s">
        <v>12</v>
      </c>
      <c r="O16" s="40" t="s">
        <v>12</v>
      </c>
      <c r="P16" s="40" t="s">
        <v>12</v>
      </c>
      <c r="Q16" s="40" t="s">
        <v>12</v>
      </c>
      <c r="R16" s="40" t="s">
        <v>12</v>
      </c>
      <c r="S16" s="40" t="s">
        <v>12</v>
      </c>
      <c r="T16" s="42" t="s">
        <v>12</v>
      </c>
      <c r="U16" s="40" t="s">
        <v>12</v>
      </c>
      <c r="V16" s="40" t="s">
        <v>12</v>
      </c>
      <c r="W16" s="42" t="s">
        <v>12</v>
      </c>
      <c r="X16" s="47" t="s">
        <v>120</v>
      </c>
      <c r="Y16" s="7"/>
    </row>
    <row r="17" spans="1:25" ht="94.5">
      <c r="A17" s="57" t="s">
        <v>3</v>
      </c>
      <c r="B17" s="48">
        <v>1</v>
      </c>
      <c r="C17" s="46" t="s">
        <v>20</v>
      </c>
      <c r="D17" s="38">
        <v>690086</v>
      </c>
      <c r="E17" s="38">
        <v>649863</v>
      </c>
      <c r="F17" s="56">
        <v>94.17</v>
      </c>
      <c r="G17" s="39">
        <v>9.6999999999999993</v>
      </c>
      <c r="H17" s="39"/>
      <c r="I17" s="40" t="s">
        <v>12</v>
      </c>
      <c r="J17" s="40" t="s">
        <v>12</v>
      </c>
      <c r="K17" s="40" t="s">
        <v>12</v>
      </c>
      <c r="L17" s="40" t="s">
        <v>12</v>
      </c>
      <c r="M17" s="40" t="s">
        <v>12</v>
      </c>
      <c r="N17" s="40">
        <v>6</v>
      </c>
      <c r="O17" s="40">
        <v>5</v>
      </c>
      <c r="P17" s="42">
        <f>O17/N17*100</f>
        <v>83.333333333333343</v>
      </c>
      <c r="Q17" s="40">
        <v>7</v>
      </c>
      <c r="R17" s="42">
        <v>4.5</v>
      </c>
      <c r="S17" s="43"/>
      <c r="T17" s="40"/>
      <c r="U17" s="43"/>
      <c r="V17" s="43"/>
      <c r="W17" s="40"/>
      <c r="X17" s="47" t="s">
        <v>116</v>
      </c>
      <c r="Y17" s="7"/>
    </row>
    <row r="18" spans="1:25" ht="15" customHeight="1">
      <c r="A18" s="65" t="s">
        <v>51</v>
      </c>
      <c r="B18" s="45">
        <v>1</v>
      </c>
      <c r="C18" s="46" t="s">
        <v>21</v>
      </c>
      <c r="D18" s="38">
        <v>69752</v>
      </c>
      <c r="E18" s="38">
        <v>50991</v>
      </c>
      <c r="F18" s="56">
        <v>73.099999999999994</v>
      </c>
      <c r="G18" s="39"/>
      <c r="H18" s="39">
        <v>26.18</v>
      </c>
      <c r="I18" s="40" t="s">
        <v>12</v>
      </c>
      <c r="J18" s="40" t="s">
        <v>12</v>
      </c>
      <c r="K18" s="40" t="s">
        <v>12</v>
      </c>
      <c r="L18" s="40" t="s">
        <v>12</v>
      </c>
      <c r="M18" s="40" t="s">
        <v>12</v>
      </c>
      <c r="N18" s="40" t="s">
        <v>12</v>
      </c>
      <c r="O18" s="40" t="s">
        <v>12</v>
      </c>
      <c r="P18" s="40" t="s">
        <v>12</v>
      </c>
      <c r="Q18" s="40" t="s">
        <v>12</v>
      </c>
      <c r="R18" s="40" t="s">
        <v>12</v>
      </c>
      <c r="S18" s="40">
        <v>25</v>
      </c>
      <c r="T18" s="40">
        <v>6</v>
      </c>
      <c r="U18" s="43">
        <f t="shared" ref="U18:U37" si="1">T18/S18*100</f>
        <v>24</v>
      </c>
      <c r="V18" s="40">
        <v>32</v>
      </c>
      <c r="W18" s="42">
        <v>6.5</v>
      </c>
      <c r="X18" s="47" t="s">
        <v>94</v>
      </c>
      <c r="Y18" s="7"/>
    </row>
    <row r="19" spans="1:25" ht="15.75">
      <c r="A19" s="65"/>
      <c r="B19" s="45">
        <v>2</v>
      </c>
      <c r="C19" s="46" t="s">
        <v>22</v>
      </c>
      <c r="D19" s="38">
        <v>391882</v>
      </c>
      <c r="E19" s="38">
        <v>282098</v>
      </c>
      <c r="F19" s="56">
        <v>71.989999999999995</v>
      </c>
      <c r="G19" s="39">
        <v>372.45</v>
      </c>
      <c r="H19" s="39">
        <v>-7.62</v>
      </c>
      <c r="I19" s="40" t="s">
        <v>12</v>
      </c>
      <c r="J19" s="40" t="s">
        <v>12</v>
      </c>
      <c r="K19" s="40" t="s">
        <v>12</v>
      </c>
      <c r="L19" s="40" t="s">
        <v>12</v>
      </c>
      <c r="M19" s="40" t="s">
        <v>12</v>
      </c>
      <c r="N19" s="40" t="s">
        <v>12</v>
      </c>
      <c r="O19" s="40" t="s">
        <v>12</v>
      </c>
      <c r="P19" s="40" t="s">
        <v>12</v>
      </c>
      <c r="Q19" s="40" t="s">
        <v>12</v>
      </c>
      <c r="R19" s="40" t="s">
        <v>12</v>
      </c>
      <c r="S19" s="40">
        <v>25</v>
      </c>
      <c r="T19" s="40">
        <v>10</v>
      </c>
      <c r="U19" s="43">
        <f t="shared" si="1"/>
        <v>40</v>
      </c>
      <c r="V19" s="40">
        <v>32</v>
      </c>
      <c r="W19" s="42">
        <v>9.5</v>
      </c>
      <c r="X19" s="47" t="s">
        <v>121</v>
      </c>
      <c r="Y19" s="7"/>
    </row>
    <row r="20" spans="1:25" ht="15.75">
      <c r="A20" s="65"/>
      <c r="B20" s="45">
        <v>3</v>
      </c>
      <c r="C20" s="46" t="s">
        <v>25</v>
      </c>
      <c r="D20" s="38">
        <v>209910</v>
      </c>
      <c r="E20" s="38">
        <v>161276</v>
      </c>
      <c r="F20" s="56">
        <v>76.83</v>
      </c>
      <c r="G20" s="39"/>
      <c r="H20" s="39">
        <v>-17.899999999999999</v>
      </c>
      <c r="I20" s="40" t="s">
        <v>12</v>
      </c>
      <c r="J20" s="40" t="s">
        <v>12</v>
      </c>
      <c r="K20" s="40" t="s">
        <v>12</v>
      </c>
      <c r="L20" s="40" t="s">
        <v>12</v>
      </c>
      <c r="M20" s="40" t="s">
        <v>12</v>
      </c>
      <c r="N20" s="40" t="s">
        <v>12</v>
      </c>
      <c r="O20" s="40" t="s">
        <v>12</v>
      </c>
      <c r="P20" s="40" t="s">
        <v>12</v>
      </c>
      <c r="Q20" s="40" t="s">
        <v>12</v>
      </c>
      <c r="R20" s="40" t="s">
        <v>12</v>
      </c>
      <c r="S20" s="40">
        <v>25</v>
      </c>
      <c r="T20" s="40">
        <v>8</v>
      </c>
      <c r="U20" s="43">
        <f>T20/S20*100</f>
        <v>32</v>
      </c>
      <c r="V20" s="40">
        <v>32</v>
      </c>
      <c r="W20" s="42">
        <v>9.5</v>
      </c>
      <c r="X20" s="47" t="s">
        <v>95</v>
      </c>
      <c r="Y20" s="7"/>
    </row>
    <row r="21" spans="1:25" ht="40.5" customHeight="1">
      <c r="A21" s="65"/>
      <c r="B21" s="45">
        <v>4</v>
      </c>
      <c r="C21" s="46" t="s">
        <v>23</v>
      </c>
      <c r="D21" s="38">
        <v>86063</v>
      </c>
      <c r="E21" s="38">
        <v>73978</v>
      </c>
      <c r="F21" s="56">
        <v>85.96</v>
      </c>
      <c r="G21" s="39"/>
      <c r="H21" s="39">
        <v>8.7899999999999991</v>
      </c>
      <c r="I21" s="40" t="s">
        <v>12</v>
      </c>
      <c r="J21" s="40" t="s">
        <v>12</v>
      </c>
      <c r="K21" s="40" t="s">
        <v>12</v>
      </c>
      <c r="L21" s="40" t="s">
        <v>12</v>
      </c>
      <c r="M21" s="40" t="s">
        <v>12</v>
      </c>
      <c r="N21" s="40" t="s">
        <v>12</v>
      </c>
      <c r="O21" s="40" t="s">
        <v>12</v>
      </c>
      <c r="P21" s="40" t="s">
        <v>12</v>
      </c>
      <c r="Q21" s="40" t="s">
        <v>12</v>
      </c>
      <c r="R21" s="40" t="s">
        <v>12</v>
      </c>
      <c r="S21" s="40">
        <f>25</f>
        <v>25</v>
      </c>
      <c r="T21" s="40">
        <v>11</v>
      </c>
      <c r="U21" s="43">
        <f t="shared" si="1"/>
        <v>44</v>
      </c>
      <c r="V21" s="40">
        <v>32</v>
      </c>
      <c r="W21" s="42">
        <v>11.5</v>
      </c>
      <c r="X21" s="47" t="s">
        <v>96</v>
      </c>
      <c r="Y21" s="7"/>
    </row>
    <row r="22" spans="1:25" ht="31.5">
      <c r="A22" s="65"/>
      <c r="B22" s="45">
        <v>5</v>
      </c>
      <c r="C22" s="46" t="s">
        <v>24</v>
      </c>
      <c r="D22" s="38">
        <v>138073</v>
      </c>
      <c r="E22" s="38">
        <v>116356</v>
      </c>
      <c r="F22" s="56">
        <v>84.27</v>
      </c>
      <c r="G22" s="39">
        <v>-100</v>
      </c>
      <c r="H22" s="39">
        <v>11.23</v>
      </c>
      <c r="I22" s="40" t="s">
        <v>12</v>
      </c>
      <c r="J22" s="40" t="s">
        <v>12</v>
      </c>
      <c r="K22" s="40" t="s">
        <v>12</v>
      </c>
      <c r="L22" s="40" t="s">
        <v>12</v>
      </c>
      <c r="M22" s="40" t="s">
        <v>12</v>
      </c>
      <c r="N22" s="40" t="s">
        <v>12</v>
      </c>
      <c r="O22" s="40" t="s">
        <v>12</v>
      </c>
      <c r="P22" s="40" t="s">
        <v>12</v>
      </c>
      <c r="Q22" s="40" t="s">
        <v>12</v>
      </c>
      <c r="R22" s="40" t="s">
        <v>12</v>
      </c>
      <c r="S22" s="40">
        <f>25</f>
        <v>25</v>
      </c>
      <c r="T22" s="40">
        <v>17</v>
      </c>
      <c r="U22" s="43">
        <f t="shared" si="1"/>
        <v>68</v>
      </c>
      <c r="V22" s="40">
        <v>32</v>
      </c>
      <c r="W22" s="42">
        <v>16.5</v>
      </c>
      <c r="X22" s="47" t="s">
        <v>97</v>
      </c>
      <c r="Y22" s="7"/>
    </row>
    <row r="23" spans="1:25" ht="15.75">
      <c r="A23" s="65"/>
      <c r="B23" s="45">
        <v>6</v>
      </c>
      <c r="C23" s="46" t="s">
        <v>90</v>
      </c>
      <c r="D23" s="38">
        <v>86533</v>
      </c>
      <c r="E23" s="38">
        <v>84362</v>
      </c>
      <c r="F23" s="56">
        <v>97.49</v>
      </c>
      <c r="G23" s="39"/>
      <c r="H23" s="39">
        <v>7.81</v>
      </c>
      <c r="I23" s="40" t="s">
        <v>12</v>
      </c>
      <c r="J23" s="40" t="s">
        <v>12</v>
      </c>
      <c r="K23" s="40" t="s">
        <v>12</v>
      </c>
      <c r="L23" s="40" t="s">
        <v>12</v>
      </c>
      <c r="M23" s="40" t="s">
        <v>12</v>
      </c>
      <c r="N23" s="40" t="s">
        <v>12</v>
      </c>
      <c r="O23" s="40" t="s">
        <v>12</v>
      </c>
      <c r="P23" s="40" t="s">
        <v>12</v>
      </c>
      <c r="Q23" s="40" t="s">
        <v>12</v>
      </c>
      <c r="R23" s="40" t="s">
        <v>12</v>
      </c>
      <c r="S23" s="40">
        <v>25</v>
      </c>
      <c r="T23" s="40">
        <v>9</v>
      </c>
      <c r="U23" s="43">
        <f t="shared" si="1"/>
        <v>36</v>
      </c>
      <c r="V23" s="40">
        <v>32</v>
      </c>
      <c r="W23" s="42">
        <v>9</v>
      </c>
      <c r="X23" s="47" t="s">
        <v>98</v>
      </c>
      <c r="Y23" s="7"/>
    </row>
    <row r="24" spans="1:25" ht="31.5">
      <c r="A24" s="65"/>
      <c r="B24" s="45">
        <v>7</v>
      </c>
      <c r="C24" s="46" t="s">
        <v>26</v>
      </c>
      <c r="D24" s="38">
        <v>65211</v>
      </c>
      <c r="E24" s="38">
        <v>61598</v>
      </c>
      <c r="F24" s="56">
        <v>94.46</v>
      </c>
      <c r="G24" s="39"/>
      <c r="H24" s="39">
        <v>3.62</v>
      </c>
      <c r="I24" s="40" t="s">
        <v>12</v>
      </c>
      <c r="J24" s="40" t="s">
        <v>12</v>
      </c>
      <c r="K24" s="40" t="s">
        <v>12</v>
      </c>
      <c r="L24" s="40" t="s">
        <v>12</v>
      </c>
      <c r="M24" s="40" t="s">
        <v>12</v>
      </c>
      <c r="N24" s="40" t="s">
        <v>12</v>
      </c>
      <c r="O24" s="40" t="s">
        <v>12</v>
      </c>
      <c r="P24" s="40" t="s">
        <v>12</v>
      </c>
      <c r="Q24" s="40" t="s">
        <v>12</v>
      </c>
      <c r="R24" s="40" t="s">
        <v>12</v>
      </c>
      <c r="S24" s="40">
        <v>25</v>
      </c>
      <c r="T24" s="40">
        <v>12</v>
      </c>
      <c r="U24" s="43">
        <f t="shared" si="1"/>
        <v>48</v>
      </c>
      <c r="V24" s="40">
        <v>32</v>
      </c>
      <c r="W24" s="42">
        <v>14.5</v>
      </c>
      <c r="X24" s="47" t="s">
        <v>99</v>
      </c>
      <c r="Y24" s="7"/>
    </row>
    <row r="25" spans="1:25" ht="31.5">
      <c r="A25" s="65"/>
      <c r="B25" s="45">
        <v>8</v>
      </c>
      <c r="C25" s="46" t="s">
        <v>27</v>
      </c>
      <c r="D25" s="38">
        <v>66516</v>
      </c>
      <c r="E25" s="38">
        <v>67594</v>
      </c>
      <c r="F25" s="56">
        <v>101.62</v>
      </c>
      <c r="G25" s="39"/>
      <c r="H25" s="39">
        <v>4.3600000000000003</v>
      </c>
      <c r="I25" s="40" t="s">
        <v>12</v>
      </c>
      <c r="J25" s="40" t="s">
        <v>12</v>
      </c>
      <c r="K25" s="40" t="s">
        <v>12</v>
      </c>
      <c r="L25" s="40" t="s">
        <v>12</v>
      </c>
      <c r="M25" s="40" t="s">
        <v>12</v>
      </c>
      <c r="N25" s="40" t="s">
        <v>12</v>
      </c>
      <c r="O25" s="40" t="s">
        <v>12</v>
      </c>
      <c r="P25" s="40" t="s">
        <v>12</v>
      </c>
      <c r="Q25" s="40" t="s">
        <v>12</v>
      </c>
      <c r="R25" s="40" t="s">
        <v>12</v>
      </c>
      <c r="S25" s="40">
        <v>25</v>
      </c>
      <c r="T25" s="40">
        <v>11</v>
      </c>
      <c r="U25" s="43">
        <f t="shared" si="1"/>
        <v>44</v>
      </c>
      <c r="V25" s="40">
        <v>32</v>
      </c>
      <c r="W25" s="42">
        <v>12</v>
      </c>
      <c r="X25" s="47" t="s">
        <v>100</v>
      </c>
      <c r="Y25" s="7"/>
    </row>
    <row r="26" spans="1:25" ht="31.5">
      <c r="A26" s="65"/>
      <c r="B26" s="45">
        <v>9</v>
      </c>
      <c r="C26" s="46" t="s">
        <v>28</v>
      </c>
      <c r="D26" s="38">
        <v>71304</v>
      </c>
      <c r="E26" s="38">
        <v>56751</v>
      </c>
      <c r="F26" s="56">
        <v>79.59</v>
      </c>
      <c r="G26" s="39"/>
      <c r="H26" s="39">
        <v>15.28</v>
      </c>
      <c r="I26" s="40" t="s">
        <v>12</v>
      </c>
      <c r="J26" s="40" t="s">
        <v>12</v>
      </c>
      <c r="K26" s="40" t="s">
        <v>12</v>
      </c>
      <c r="L26" s="40" t="s">
        <v>12</v>
      </c>
      <c r="M26" s="40" t="s">
        <v>12</v>
      </c>
      <c r="N26" s="40" t="s">
        <v>12</v>
      </c>
      <c r="O26" s="40" t="s">
        <v>12</v>
      </c>
      <c r="P26" s="40" t="s">
        <v>12</v>
      </c>
      <c r="Q26" s="40" t="s">
        <v>12</v>
      </c>
      <c r="R26" s="40" t="s">
        <v>12</v>
      </c>
      <c r="S26" s="40">
        <v>25</v>
      </c>
      <c r="T26" s="40">
        <v>9</v>
      </c>
      <c r="U26" s="43">
        <f t="shared" si="1"/>
        <v>36</v>
      </c>
      <c r="V26" s="40">
        <v>32</v>
      </c>
      <c r="W26" s="42">
        <v>11.5</v>
      </c>
      <c r="X26" s="47" t="s">
        <v>101</v>
      </c>
      <c r="Y26" s="7"/>
    </row>
    <row r="27" spans="1:25" ht="30" customHeight="1">
      <c r="A27" s="65"/>
      <c r="B27" s="45">
        <v>10</v>
      </c>
      <c r="C27" s="46" t="s">
        <v>29</v>
      </c>
      <c r="D27" s="38">
        <v>171062</v>
      </c>
      <c r="E27" s="38">
        <v>142862</v>
      </c>
      <c r="F27" s="56">
        <v>83.51</v>
      </c>
      <c r="G27" s="39">
        <v>-100</v>
      </c>
      <c r="H27" s="39">
        <v>24.51</v>
      </c>
      <c r="I27" s="40" t="s">
        <v>12</v>
      </c>
      <c r="J27" s="40" t="s">
        <v>12</v>
      </c>
      <c r="K27" s="40" t="s">
        <v>12</v>
      </c>
      <c r="L27" s="40" t="s">
        <v>12</v>
      </c>
      <c r="M27" s="40" t="s">
        <v>12</v>
      </c>
      <c r="N27" s="40" t="s">
        <v>12</v>
      </c>
      <c r="O27" s="40" t="s">
        <v>12</v>
      </c>
      <c r="P27" s="40" t="s">
        <v>12</v>
      </c>
      <c r="Q27" s="40" t="s">
        <v>12</v>
      </c>
      <c r="R27" s="40" t="s">
        <v>12</v>
      </c>
      <c r="S27" s="40">
        <v>25</v>
      </c>
      <c r="T27" s="40">
        <v>7</v>
      </c>
      <c r="U27" s="43">
        <f t="shared" si="1"/>
        <v>28.000000000000004</v>
      </c>
      <c r="V27" s="40">
        <v>32</v>
      </c>
      <c r="W27" s="42">
        <v>8.5</v>
      </c>
      <c r="X27" s="47" t="s">
        <v>102</v>
      </c>
      <c r="Y27" s="7"/>
    </row>
    <row r="28" spans="1:25" ht="36" customHeight="1">
      <c r="A28" s="65"/>
      <c r="B28" s="45">
        <v>11</v>
      </c>
      <c r="C28" s="46" t="s">
        <v>30</v>
      </c>
      <c r="D28" s="38">
        <v>430007</v>
      </c>
      <c r="E28" s="38">
        <v>270843</v>
      </c>
      <c r="F28" s="56">
        <v>62.99</v>
      </c>
      <c r="G28" s="39"/>
      <c r="H28" s="39">
        <v>8.8800000000000008</v>
      </c>
      <c r="I28" s="40" t="s">
        <v>12</v>
      </c>
      <c r="J28" s="40" t="s">
        <v>12</v>
      </c>
      <c r="K28" s="40" t="s">
        <v>12</v>
      </c>
      <c r="L28" s="40" t="s">
        <v>12</v>
      </c>
      <c r="M28" s="40" t="s">
        <v>12</v>
      </c>
      <c r="N28" s="40" t="s">
        <v>12</v>
      </c>
      <c r="O28" s="40" t="s">
        <v>12</v>
      </c>
      <c r="P28" s="40" t="s">
        <v>12</v>
      </c>
      <c r="Q28" s="40" t="s">
        <v>12</v>
      </c>
      <c r="R28" s="40" t="s">
        <v>12</v>
      </c>
      <c r="S28" s="40">
        <v>25</v>
      </c>
      <c r="T28" s="40">
        <v>10</v>
      </c>
      <c r="U28" s="43">
        <f t="shared" si="1"/>
        <v>40</v>
      </c>
      <c r="V28" s="40">
        <v>32</v>
      </c>
      <c r="W28" s="42">
        <v>11</v>
      </c>
      <c r="X28" s="47" t="s">
        <v>103</v>
      </c>
      <c r="Y28" s="7"/>
    </row>
    <row r="29" spans="1:25" ht="33.75" customHeight="1">
      <c r="A29" s="65"/>
      <c r="B29" s="45">
        <v>12</v>
      </c>
      <c r="C29" s="46" t="s">
        <v>31</v>
      </c>
      <c r="D29" s="38">
        <v>141886</v>
      </c>
      <c r="E29" s="38">
        <v>129138</v>
      </c>
      <c r="F29" s="56">
        <v>91.02</v>
      </c>
      <c r="G29" s="39">
        <v>-100</v>
      </c>
      <c r="H29" s="39">
        <v>12.98</v>
      </c>
      <c r="I29" s="40" t="s">
        <v>12</v>
      </c>
      <c r="J29" s="40" t="s">
        <v>12</v>
      </c>
      <c r="K29" s="40" t="s">
        <v>12</v>
      </c>
      <c r="L29" s="40" t="s">
        <v>12</v>
      </c>
      <c r="M29" s="40" t="s">
        <v>12</v>
      </c>
      <c r="N29" s="40" t="s">
        <v>12</v>
      </c>
      <c r="O29" s="40" t="s">
        <v>12</v>
      </c>
      <c r="P29" s="40" t="s">
        <v>12</v>
      </c>
      <c r="Q29" s="40" t="s">
        <v>12</v>
      </c>
      <c r="R29" s="40" t="s">
        <v>12</v>
      </c>
      <c r="S29" s="40">
        <v>25</v>
      </c>
      <c r="T29" s="40">
        <v>4</v>
      </c>
      <c r="U29" s="43">
        <f t="shared" si="1"/>
        <v>16</v>
      </c>
      <c r="V29" s="40">
        <v>32</v>
      </c>
      <c r="W29" s="42">
        <v>6</v>
      </c>
      <c r="X29" s="47" t="s">
        <v>104</v>
      </c>
      <c r="Y29" s="7"/>
    </row>
    <row r="30" spans="1:25" ht="31.5" customHeight="1">
      <c r="A30" s="65"/>
      <c r="B30" s="45">
        <v>13</v>
      </c>
      <c r="C30" s="46" t="s">
        <v>32</v>
      </c>
      <c r="D30" s="38">
        <v>343741</v>
      </c>
      <c r="E30" s="38">
        <v>270752</v>
      </c>
      <c r="F30" s="56">
        <v>80</v>
      </c>
      <c r="G30" s="39">
        <v>-100</v>
      </c>
      <c r="H30" s="39">
        <v>14.38</v>
      </c>
      <c r="I30" s="40" t="s">
        <v>12</v>
      </c>
      <c r="J30" s="40" t="s">
        <v>12</v>
      </c>
      <c r="K30" s="40" t="s">
        <v>12</v>
      </c>
      <c r="L30" s="40" t="s">
        <v>12</v>
      </c>
      <c r="M30" s="40" t="s">
        <v>12</v>
      </c>
      <c r="N30" s="40" t="s">
        <v>12</v>
      </c>
      <c r="O30" s="40" t="s">
        <v>12</v>
      </c>
      <c r="P30" s="40" t="s">
        <v>12</v>
      </c>
      <c r="Q30" s="40" t="s">
        <v>12</v>
      </c>
      <c r="R30" s="40" t="s">
        <v>12</v>
      </c>
      <c r="S30" s="40">
        <v>25</v>
      </c>
      <c r="T30" s="40">
        <v>15</v>
      </c>
      <c r="U30" s="43">
        <f t="shared" si="1"/>
        <v>60</v>
      </c>
      <c r="V30" s="40">
        <v>32</v>
      </c>
      <c r="W30" s="42">
        <v>14</v>
      </c>
      <c r="X30" s="47" t="s">
        <v>105</v>
      </c>
      <c r="Y30" s="7"/>
    </row>
    <row r="31" spans="1:25" ht="29.25" customHeight="1">
      <c r="A31" s="65"/>
      <c r="B31" s="45">
        <v>14</v>
      </c>
      <c r="C31" s="46" t="s">
        <v>33</v>
      </c>
      <c r="D31" s="38">
        <v>266445</v>
      </c>
      <c r="E31" s="38">
        <v>160613</v>
      </c>
      <c r="F31" s="56">
        <v>60.28</v>
      </c>
      <c r="G31" s="39">
        <v>-54.52</v>
      </c>
      <c r="H31" s="39">
        <v>15.22</v>
      </c>
      <c r="I31" s="40" t="s">
        <v>12</v>
      </c>
      <c r="J31" s="40" t="s">
        <v>12</v>
      </c>
      <c r="K31" s="40" t="s">
        <v>12</v>
      </c>
      <c r="L31" s="40" t="s">
        <v>12</v>
      </c>
      <c r="M31" s="40" t="s">
        <v>12</v>
      </c>
      <c r="N31" s="40" t="s">
        <v>12</v>
      </c>
      <c r="O31" s="40" t="s">
        <v>12</v>
      </c>
      <c r="P31" s="40" t="s">
        <v>12</v>
      </c>
      <c r="Q31" s="40" t="s">
        <v>12</v>
      </c>
      <c r="R31" s="40" t="s">
        <v>12</v>
      </c>
      <c r="S31" s="40">
        <v>25</v>
      </c>
      <c r="T31" s="40">
        <v>13</v>
      </c>
      <c r="U31" s="43">
        <f t="shared" si="1"/>
        <v>52</v>
      </c>
      <c r="V31" s="40">
        <v>32</v>
      </c>
      <c r="W31" s="42">
        <v>15.5</v>
      </c>
      <c r="X31" s="47" t="s">
        <v>117</v>
      </c>
      <c r="Y31" s="7"/>
    </row>
    <row r="32" spans="1:25" ht="36" customHeight="1">
      <c r="A32" s="65"/>
      <c r="B32" s="45">
        <v>15</v>
      </c>
      <c r="C32" s="46" t="s">
        <v>91</v>
      </c>
      <c r="D32" s="38">
        <v>130746</v>
      </c>
      <c r="E32" s="38">
        <v>88774</v>
      </c>
      <c r="F32" s="56">
        <v>67.900000000000006</v>
      </c>
      <c r="G32" s="39">
        <v>-100</v>
      </c>
      <c r="H32" s="39">
        <v>-6.59</v>
      </c>
      <c r="I32" s="40" t="s">
        <v>12</v>
      </c>
      <c r="J32" s="40" t="s">
        <v>12</v>
      </c>
      <c r="K32" s="40" t="s">
        <v>12</v>
      </c>
      <c r="L32" s="40" t="s">
        <v>12</v>
      </c>
      <c r="M32" s="40" t="s">
        <v>12</v>
      </c>
      <c r="N32" s="40" t="s">
        <v>12</v>
      </c>
      <c r="O32" s="40" t="s">
        <v>12</v>
      </c>
      <c r="P32" s="40" t="s">
        <v>12</v>
      </c>
      <c r="Q32" s="40" t="s">
        <v>12</v>
      </c>
      <c r="R32" s="40" t="s">
        <v>12</v>
      </c>
      <c r="S32" s="40">
        <f>25</f>
        <v>25</v>
      </c>
      <c r="T32" s="40">
        <v>8</v>
      </c>
      <c r="U32" s="43">
        <f t="shared" si="1"/>
        <v>32</v>
      </c>
      <c r="V32" s="40">
        <v>32</v>
      </c>
      <c r="W32" s="42">
        <v>9</v>
      </c>
      <c r="X32" s="47" t="s">
        <v>106</v>
      </c>
      <c r="Y32" s="7"/>
    </row>
    <row r="33" spans="1:25" ht="15.75">
      <c r="A33" s="65"/>
      <c r="B33" s="45">
        <v>16</v>
      </c>
      <c r="C33" s="46" t="s">
        <v>34</v>
      </c>
      <c r="D33" s="38">
        <v>56323</v>
      </c>
      <c r="E33" s="38">
        <v>53711</v>
      </c>
      <c r="F33" s="56">
        <v>95.36</v>
      </c>
      <c r="G33" s="39">
        <v>-100</v>
      </c>
      <c r="H33" s="39">
        <v>11.64</v>
      </c>
      <c r="I33" s="40" t="s">
        <v>12</v>
      </c>
      <c r="J33" s="40" t="s">
        <v>12</v>
      </c>
      <c r="K33" s="40" t="s">
        <v>12</v>
      </c>
      <c r="L33" s="40" t="s">
        <v>12</v>
      </c>
      <c r="M33" s="40" t="s">
        <v>12</v>
      </c>
      <c r="N33" s="40" t="s">
        <v>12</v>
      </c>
      <c r="O33" s="40" t="s">
        <v>12</v>
      </c>
      <c r="P33" s="40" t="s">
        <v>12</v>
      </c>
      <c r="Q33" s="40" t="s">
        <v>12</v>
      </c>
      <c r="R33" s="40" t="s">
        <v>12</v>
      </c>
      <c r="S33" s="40">
        <f>25</f>
        <v>25</v>
      </c>
      <c r="T33" s="40">
        <v>11</v>
      </c>
      <c r="U33" s="43">
        <f t="shared" si="1"/>
        <v>44</v>
      </c>
      <c r="V33" s="40">
        <v>32</v>
      </c>
      <c r="W33" s="42">
        <v>12.5</v>
      </c>
      <c r="X33" s="47" t="s">
        <v>107</v>
      </c>
      <c r="Y33" s="7"/>
    </row>
    <row r="34" spans="1:25" ht="36" customHeight="1">
      <c r="A34" s="65"/>
      <c r="B34" s="45">
        <v>17</v>
      </c>
      <c r="C34" s="46" t="s">
        <v>35</v>
      </c>
      <c r="D34" s="38">
        <v>412639</v>
      </c>
      <c r="E34" s="38">
        <v>246565</v>
      </c>
      <c r="F34" s="56">
        <v>59.75</v>
      </c>
      <c r="G34" s="39">
        <v>44.08</v>
      </c>
      <c r="H34" s="39">
        <v>16.86</v>
      </c>
      <c r="I34" s="40" t="s">
        <v>12</v>
      </c>
      <c r="J34" s="40" t="s">
        <v>12</v>
      </c>
      <c r="K34" s="40" t="s">
        <v>12</v>
      </c>
      <c r="L34" s="40" t="s">
        <v>12</v>
      </c>
      <c r="M34" s="40" t="s">
        <v>12</v>
      </c>
      <c r="N34" s="40" t="s">
        <v>12</v>
      </c>
      <c r="O34" s="40" t="s">
        <v>12</v>
      </c>
      <c r="P34" s="40" t="s">
        <v>12</v>
      </c>
      <c r="Q34" s="40" t="s">
        <v>12</v>
      </c>
      <c r="R34" s="40" t="s">
        <v>12</v>
      </c>
      <c r="S34" s="40">
        <v>25</v>
      </c>
      <c r="T34" s="40">
        <v>15</v>
      </c>
      <c r="U34" s="43">
        <f t="shared" si="1"/>
        <v>60</v>
      </c>
      <c r="V34" s="40">
        <v>32</v>
      </c>
      <c r="W34" s="42">
        <v>16.5</v>
      </c>
      <c r="X34" s="47" t="s">
        <v>108</v>
      </c>
      <c r="Y34" s="7"/>
    </row>
    <row r="35" spans="1:25" ht="47.25">
      <c r="A35" s="65"/>
      <c r="B35" s="45">
        <v>18</v>
      </c>
      <c r="C35" s="46" t="s">
        <v>36</v>
      </c>
      <c r="D35" s="38">
        <v>191898</v>
      </c>
      <c r="E35" s="38">
        <v>138954</v>
      </c>
      <c r="F35" s="56">
        <v>72.41</v>
      </c>
      <c r="G35" s="39">
        <v>-65.66</v>
      </c>
      <c r="H35" s="39">
        <v>-10.34</v>
      </c>
      <c r="I35" s="40" t="s">
        <v>12</v>
      </c>
      <c r="J35" s="40" t="s">
        <v>12</v>
      </c>
      <c r="K35" s="40" t="s">
        <v>12</v>
      </c>
      <c r="L35" s="40" t="s">
        <v>12</v>
      </c>
      <c r="M35" s="40" t="s">
        <v>12</v>
      </c>
      <c r="N35" s="40" t="s">
        <v>12</v>
      </c>
      <c r="O35" s="40" t="s">
        <v>12</v>
      </c>
      <c r="P35" s="40" t="s">
        <v>12</v>
      </c>
      <c r="Q35" s="40" t="s">
        <v>12</v>
      </c>
      <c r="R35" s="40" t="s">
        <v>12</v>
      </c>
      <c r="S35" s="40">
        <v>25</v>
      </c>
      <c r="T35" s="40">
        <v>9</v>
      </c>
      <c r="U35" s="43">
        <f t="shared" si="1"/>
        <v>36</v>
      </c>
      <c r="V35" s="40">
        <v>32</v>
      </c>
      <c r="W35" s="42">
        <v>9</v>
      </c>
      <c r="X35" s="47" t="s">
        <v>118</v>
      </c>
      <c r="Y35" s="7"/>
    </row>
    <row r="36" spans="1:25" ht="31.5">
      <c r="A36" s="65"/>
      <c r="B36" s="45">
        <v>19</v>
      </c>
      <c r="C36" s="46" t="s">
        <v>37</v>
      </c>
      <c r="D36" s="38">
        <v>227128</v>
      </c>
      <c r="E36" s="38">
        <v>169937</v>
      </c>
      <c r="F36" s="56">
        <v>74.819999999999993</v>
      </c>
      <c r="G36" s="39">
        <v>-4.72</v>
      </c>
      <c r="H36" s="39">
        <v>-1.9</v>
      </c>
      <c r="I36" s="40" t="s">
        <v>12</v>
      </c>
      <c r="J36" s="40" t="s">
        <v>12</v>
      </c>
      <c r="K36" s="40" t="s">
        <v>12</v>
      </c>
      <c r="L36" s="40" t="s">
        <v>12</v>
      </c>
      <c r="M36" s="40" t="s">
        <v>12</v>
      </c>
      <c r="N36" s="40" t="s">
        <v>12</v>
      </c>
      <c r="O36" s="40" t="s">
        <v>12</v>
      </c>
      <c r="P36" s="40" t="s">
        <v>12</v>
      </c>
      <c r="Q36" s="40" t="s">
        <v>12</v>
      </c>
      <c r="R36" s="40" t="s">
        <v>12</v>
      </c>
      <c r="S36" s="40">
        <v>24</v>
      </c>
      <c r="T36" s="40">
        <v>10</v>
      </c>
      <c r="U36" s="43">
        <f>T36/S36*100</f>
        <v>41.666666666666671</v>
      </c>
      <c r="V36" s="40">
        <v>31</v>
      </c>
      <c r="W36" s="42">
        <v>12.5</v>
      </c>
      <c r="X36" s="47" t="s">
        <v>122</v>
      </c>
      <c r="Y36" s="7"/>
    </row>
    <row r="37" spans="1:25" ht="31.5">
      <c r="A37" s="65"/>
      <c r="B37" s="45">
        <v>20</v>
      </c>
      <c r="C37" s="46" t="s">
        <v>38</v>
      </c>
      <c r="D37" s="38">
        <v>81284</v>
      </c>
      <c r="E37" s="38">
        <v>92522</v>
      </c>
      <c r="F37" s="56">
        <v>113.83</v>
      </c>
      <c r="G37" s="39"/>
      <c r="H37" s="39">
        <v>9.2799999999999994</v>
      </c>
      <c r="I37" s="40"/>
      <c r="J37" s="40"/>
      <c r="K37" s="41"/>
      <c r="L37" s="40"/>
      <c r="M37" s="40"/>
      <c r="N37" s="40" t="s">
        <v>12</v>
      </c>
      <c r="O37" s="40" t="s">
        <v>12</v>
      </c>
      <c r="P37" s="40" t="s">
        <v>12</v>
      </c>
      <c r="Q37" s="40" t="s">
        <v>12</v>
      </c>
      <c r="R37" s="40" t="s">
        <v>12</v>
      </c>
      <c r="S37" s="40">
        <f>25-5</f>
        <v>20</v>
      </c>
      <c r="T37" s="40">
        <v>3</v>
      </c>
      <c r="U37" s="43">
        <f t="shared" si="1"/>
        <v>15</v>
      </c>
      <c r="V37" s="40">
        <v>26</v>
      </c>
      <c r="W37" s="42">
        <v>4</v>
      </c>
      <c r="X37" s="47" t="s">
        <v>119</v>
      </c>
      <c r="Y37" s="7"/>
    </row>
    <row r="38" spans="1:25" s="29" customFormat="1" ht="34.5" hidden="1" customHeight="1">
      <c r="A38" s="27" t="s">
        <v>79</v>
      </c>
      <c r="B38" s="66" t="s">
        <v>80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28"/>
    </row>
    <row r="39" spans="1:25" s="29" customFormat="1" ht="42.75" hidden="1" customHeight="1">
      <c r="A39" s="27" t="s">
        <v>81</v>
      </c>
      <c r="B39" s="30"/>
      <c r="C39" s="67" t="s">
        <v>82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28"/>
    </row>
    <row r="40" spans="1:25" s="35" customFormat="1" ht="18.75">
      <c r="A40" s="31" t="s">
        <v>39</v>
      </c>
      <c r="B40" s="31"/>
      <c r="C40" s="32"/>
      <c r="D40" s="33"/>
      <c r="E40" s="33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4"/>
      <c r="Y40" s="31"/>
    </row>
    <row r="41" spans="1:25" s="35" customFormat="1" ht="17.25" customHeight="1">
      <c r="A41" s="64" t="s">
        <v>40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31"/>
    </row>
    <row r="42" spans="1:25" s="35" customFormat="1" ht="35.25" customHeight="1">
      <c r="A42" s="64" t="s">
        <v>53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31"/>
    </row>
    <row r="43" spans="1:25" s="35" customFormat="1" ht="39" customHeight="1">
      <c r="A43" s="64" t="s">
        <v>54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31"/>
    </row>
    <row r="44" spans="1:25" s="35" customFormat="1" ht="33" customHeight="1">
      <c r="A44" s="64" t="s">
        <v>55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31"/>
    </row>
    <row r="45" spans="1:25" s="35" customFormat="1" ht="35.25" customHeight="1">
      <c r="A45" s="64" t="s">
        <v>56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31"/>
    </row>
    <row r="46" spans="1:25" s="35" customFormat="1" ht="17.25" customHeight="1">
      <c r="A46" s="64" t="s">
        <v>41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31"/>
    </row>
    <row r="47" spans="1:25" s="35" customFormat="1" ht="36.75" customHeight="1">
      <c r="A47" s="64" t="s">
        <v>57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31"/>
    </row>
    <row r="48" spans="1:25" s="35" customFormat="1" ht="34.5" customHeight="1">
      <c r="A48" s="64" t="s">
        <v>58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31"/>
    </row>
    <row r="49" spans="1:25" s="35" customFormat="1" ht="38.25" customHeight="1">
      <c r="A49" s="64" t="s">
        <v>59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31"/>
    </row>
    <row r="50" spans="1:25" s="35" customFormat="1" ht="34.5" customHeight="1">
      <c r="A50" s="64" t="s">
        <v>60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31"/>
    </row>
    <row r="51" spans="1:25" s="35" customFormat="1" ht="17.25" customHeight="1">
      <c r="A51" s="64" t="s">
        <v>61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31"/>
    </row>
    <row r="52" spans="1:25" s="35" customFormat="1" ht="36" customHeight="1">
      <c r="A52" s="64" t="s">
        <v>62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31"/>
    </row>
    <row r="53" spans="1:25" s="35" customFormat="1" ht="36" customHeight="1">
      <c r="A53" s="64" t="s">
        <v>63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31"/>
    </row>
    <row r="54" spans="1:25" s="35" customFormat="1" ht="37.5" customHeight="1">
      <c r="A54" s="64" t="s">
        <v>64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31"/>
    </row>
    <row r="55" spans="1:25" s="35" customFormat="1" ht="17.25" customHeight="1">
      <c r="A55" s="64" t="s">
        <v>65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31"/>
    </row>
    <row r="56" spans="1:25" s="35" customFormat="1" ht="36.75" customHeight="1">
      <c r="A56" s="64" t="s">
        <v>66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31"/>
    </row>
    <row r="57" spans="1:25" s="35" customFormat="1" ht="33.75" customHeight="1">
      <c r="A57" s="64" t="s">
        <v>67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31"/>
    </row>
    <row r="58" spans="1:25" s="35" customFormat="1" ht="17.25" customHeight="1">
      <c r="A58" s="64" t="s">
        <v>68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</row>
    <row r="59" spans="1:25" s="35" customFormat="1" ht="17.25" customHeight="1">
      <c r="A59" s="64" t="s">
        <v>69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</row>
    <row r="60" spans="1:25" s="35" customFormat="1" ht="33.75" customHeight="1">
      <c r="A60" s="64" t="s">
        <v>70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</row>
    <row r="61" spans="1:25" s="35" customFormat="1" ht="17.25" customHeight="1">
      <c r="A61" s="83" t="s">
        <v>71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</row>
    <row r="62" spans="1:25" s="35" customFormat="1" ht="17.25" customHeight="1">
      <c r="A62" s="64" t="s">
        <v>72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</row>
    <row r="63" spans="1:25" s="35" customFormat="1" ht="17.25" customHeight="1">
      <c r="A63" s="64" t="s">
        <v>73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</row>
    <row r="64" spans="1:25" s="35" customFormat="1" ht="15.75" customHeight="1">
      <c r="A64" s="64" t="s">
        <v>74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</row>
    <row r="65" spans="1:24" s="35" customFormat="1" ht="17.25" customHeight="1">
      <c r="A65" s="64" t="s">
        <v>75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</row>
  </sheetData>
  <mergeCells count="42">
    <mergeCell ref="A65:X65"/>
    <mergeCell ref="A60:X60"/>
    <mergeCell ref="A61:X61"/>
    <mergeCell ref="A62:X62"/>
    <mergeCell ref="A63:X63"/>
    <mergeCell ref="A64:X64"/>
    <mergeCell ref="A55:X55"/>
    <mergeCell ref="A56:X56"/>
    <mergeCell ref="A57:X57"/>
    <mergeCell ref="A58:X58"/>
    <mergeCell ref="A59:X59"/>
    <mergeCell ref="A50:X50"/>
    <mergeCell ref="A51:X51"/>
    <mergeCell ref="A52:X52"/>
    <mergeCell ref="A53:X53"/>
    <mergeCell ref="A54:X54"/>
    <mergeCell ref="A45:X45"/>
    <mergeCell ref="A46:X46"/>
    <mergeCell ref="A47:X47"/>
    <mergeCell ref="A48:X48"/>
    <mergeCell ref="A49:X49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44:X44"/>
    <mergeCell ref="A9:A16"/>
    <mergeCell ref="A18:A37"/>
    <mergeCell ref="B38:X38"/>
    <mergeCell ref="C39:X39"/>
    <mergeCell ref="A41:X41"/>
    <mergeCell ref="A42:X42"/>
    <mergeCell ref="A43:X43"/>
  </mergeCells>
  <pageMargins left="0" right="0" top="0" bottom="0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4"/>
  <sheetViews>
    <sheetView tabSelected="1" topLeftCell="A10" zoomScale="80" zoomScaleNormal="80" workbookViewId="0">
      <selection activeCell="L46" sqref="L46"/>
    </sheetView>
  </sheetViews>
  <sheetFormatPr defaultRowHeight="15"/>
  <cols>
    <col min="1" max="1" width="9.140625" style="17"/>
    <col min="2" max="2" width="37.7109375" style="8" customWidth="1"/>
    <col min="3" max="3" width="18.140625" customWidth="1"/>
    <col min="4" max="4" width="13.5703125" style="23" customWidth="1"/>
    <col min="5" max="6" width="14" customWidth="1"/>
    <col min="7" max="7" width="16.28515625" customWidth="1"/>
    <col min="8" max="8" width="18.42578125" customWidth="1"/>
    <col min="9" max="9" width="17.85546875" style="58" customWidth="1"/>
    <col min="10" max="10" width="18.28515625" style="17" customWidth="1"/>
    <col min="11" max="11" width="17.28515625" style="17" customWidth="1"/>
    <col min="12" max="12" width="18" style="17" customWidth="1"/>
    <col min="13" max="13" width="9.140625" customWidth="1"/>
  </cols>
  <sheetData>
    <row r="1" spans="1:15" ht="55.5" customHeight="1">
      <c r="B1" s="93" t="s">
        <v>126</v>
      </c>
      <c r="C1" s="93"/>
      <c r="D1" s="93"/>
      <c r="E1" s="93"/>
      <c r="F1" s="93"/>
      <c r="G1" s="93"/>
      <c r="H1" s="93"/>
      <c r="I1"/>
      <c r="J1"/>
      <c r="K1"/>
      <c r="L1"/>
    </row>
    <row r="2" spans="1:15">
      <c r="B2" s="13"/>
      <c r="C2" s="13"/>
      <c r="D2" s="21"/>
      <c r="E2" s="13"/>
      <c r="F2" s="13"/>
      <c r="G2" s="13"/>
    </row>
    <row r="3" spans="1:15" s="15" customFormat="1" ht="136.5" customHeight="1">
      <c r="A3" s="14" t="s">
        <v>47</v>
      </c>
      <c r="B3" s="14" t="s">
        <v>1</v>
      </c>
      <c r="C3" s="94" t="s">
        <v>48</v>
      </c>
      <c r="D3" s="98" t="s">
        <v>127</v>
      </c>
      <c r="E3" s="99"/>
      <c r="F3" s="94" t="s">
        <v>49</v>
      </c>
      <c r="G3" s="94" t="s">
        <v>85</v>
      </c>
      <c r="H3" s="96" t="s">
        <v>50</v>
      </c>
      <c r="I3" s="84" t="s">
        <v>128</v>
      </c>
      <c r="J3" s="86" t="s">
        <v>129</v>
      </c>
      <c r="K3" s="87"/>
      <c r="L3" s="88"/>
    </row>
    <row r="4" spans="1:15" s="15" customFormat="1" ht="121.5" customHeight="1">
      <c r="A4" s="14"/>
      <c r="B4" s="14"/>
      <c r="C4" s="95"/>
      <c r="D4" s="14" t="s">
        <v>76</v>
      </c>
      <c r="E4" s="14" t="s">
        <v>77</v>
      </c>
      <c r="F4" s="95"/>
      <c r="G4" s="95"/>
      <c r="H4" s="97"/>
      <c r="I4" s="85"/>
      <c r="J4" s="59" t="s">
        <v>130</v>
      </c>
      <c r="K4" s="59" t="s">
        <v>131</v>
      </c>
      <c r="L4" s="59" t="s">
        <v>132</v>
      </c>
      <c r="O4" s="20"/>
    </row>
    <row r="5" spans="1:15" s="15" customFormat="1" ht="21" customHeight="1">
      <c r="A5" s="19"/>
      <c r="B5" s="89" t="s">
        <v>44</v>
      </c>
      <c r="C5" s="89"/>
      <c r="D5" s="89"/>
      <c r="E5" s="89"/>
      <c r="F5" s="89"/>
      <c r="G5" s="89"/>
      <c r="H5" s="89"/>
      <c r="I5" s="60"/>
      <c r="J5" s="60"/>
      <c r="K5" s="60"/>
      <c r="L5" s="60"/>
    </row>
    <row r="6" spans="1:15">
      <c r="A6" s="18">
        <v>1</v>
      </c>
      <c r="B6" s="53" t="s">
        <v>15</v>
      </c>
      <c r="C6" s="36">
        <v>28.57</v>
      </c>
      <c r="D6" s="37"/>
      <c r="E6" s="36">
        <v>-2.71</v>
      </c>
      <c r="F6" s="55">
        <v>62.8</v>
      </c>
      <c r="G6" s="36"/>
      <c r="H6" s="11" t="s">
        <v>86</v>
      </c>
      <c r="I6" s="61"/>
      <c r="J6" s="61"/>
      <c r="K6" s="61"/>
      <c r="L6" s="61"/>
    </row>
    <row r="7" spans="1:15">
      <c r="A7" s="18">
        <v>2</v>
      </c>
      <c r="B7" s="53" t="s">
        <v>19</v>
      </c>
      <c r="C7" s="36">
        <v>21.43</v>
      </c>
      <c r="D7" s="37"/>
      <c r="E7" s="36">
        <v>-0.13</v>
      </c>
      <c r="F7" s="55">
        <v>72.84</v>
      </c>
      <c r="G7" s="36"/>
      <c r="H7" s="11" t="s">
        <v>86</v>
      </c>
      <c r="I7" s="61"/>
      <c r="J7" s="61"/>
      <c r="K7" s="61"/>
      <c r="L7" s="61"/>
    </row>
    <row r="8" spans="1:15">
      <c r="A8" s="18">
        <v>3</v>
      </c>
      <c r="B8" s="53" t="s">
        <v>21</v>
      </c>
      <c r="C8" s="36">
        <v>24</v>
      </c>
      <c r="D8" s="37"/>
      <c r="E8" s="36">
        <v>26.18116002678272</v>
      </c>
      <c r="F8" s="55">
        <v>73.099999999999994</v>
      </c>
      <c r="G8" s="36"/>
      <c r="H8" s="11" t="s">
        <v>86</v>
      </c>
      <c r="I8" s="61"/>
      <c r="J8" s="61"/>
      <c r="K8" s="61"/>
      <c r="L8" s="61"/>
    </row>
    <row r="9" spans="1:15">
      <c r="A9" s="18">
        <v>4</v>
      </c>
      <c r="B9" s="53" t="s">
        <v>25</v>
      </c>
      <c r="C9" s="36">
        <v>32</v>
      </c>
      <c r="D9" s="37"/>
      <c r="E9" s="36">
        <v>-17.899999999999999</v>
      </c>
      <c r="F9" s="55">
        <v>76.83</v>
      </c>
      <c r="G9" s="36"/>
      <c r="H9" s="11" t="s">
        <v>86</v>
      </c>
      <c r="I9" s="61"/>
      <c r="J9" s="61"/>
      <c r="K9" s="61"/>
      <c r="L9" s="61"/>
    </row>
    <row r="10" spans="1:15">
      <c r="A10" s="18">
        <v>5</v>
      </c>
      <c r="B10" s="53" t="s">
        <v>90</v>
      </c>
      <c r="C10" s="36">
        <v>36</v>
      </c>
      <c r="D10" s="37"/>
      <c r="E10" s="36">
        <v>7.81</v>
      </c>
      <c r="F10" s="55">
        <v>97.49</v>
      </c>
      <c r="G10" s="36"/>
      <c r="H10" s="11"/>
      <c r="I10" s="61"/>
      <c r="J10" s="61"/>
      <c r="K10" s="61"/>
      <c r="L10" s="61"/>
    </row>
    <row r="11" spans="1:15">
      <c r="A11" s="18">
        <v>6</v>
      </c>
      <c r="B11" s="53" t="s">
        <v>28</v>
      </c>
      <c r="C11" s="36">
        <v>36</v>
      </c>
      <c r="D11" s="37"/>
      <c r="E11" s="36">
        <v>15.28</v>
      </c>
      <c r="F11" s="55">
        <v>79.59</v>
      </c>
      <c r="G11" s="36"/>
      <c r="H11" s="11" t="s">
        <v>86</v>
      </c>
      <c r="I11" s="61"/>
      <c r="J11" s="61"/>
      <c r="K11" s="61"/>
      <c r="L11" s="61"/>
    </row>
    <row r="12" spans="1:15">
      <c r="A12" s="18">
        <v>7</v>
      </c>
      <c r="B12" s="53" t="s">
        <v>29</v>
      </c>
      <c r="C12" s="36">
        <v>28</v>
      </c>
      <c r="D12" s="37">
        <v>-100</v>
      </c>
      <c r="E12" s="36">
        <v>24.51</v>
      </c>
      <c r="F12" s="55">
        <v>83.51</v>
      </c>
      <c r="G12" s="36"/>
      <c r="H12" s="11" t="s">
        <v>86</v>
      </c>
      <c r="I12" s="61"/>
      <c r="J12" s="61"/>
      <c r="K12" s="61"/>
      <c r="L12" s="61"/>
    </row>
    <row r="13" spans="1:15">
      <c r="A13" s="18">
        <v>8</v>
      </c>
      <c r="B13" s="53" t="s">
        <v>31</v>
      </c>
      <c r="C13" s="36">
        <v>16</v>
      </c>
      <c r="D13" s="37">
        <v>-100</v>
      </c>
      <c r="E13" s="36">
        <v>12.98</v>
      </c>
      <c r="F13" s="55">
        <v>91.02</v>
      </c>
      <c r="G13" s="36"/>
      <c r="H13" s="11" t="s">
        <v>86</v>
      </c>
      <c r="I13" s="61"/>
      <c r="J13" s="61"/>
      <c r="K13" s="61"/>
      <c r="L13" s="61"/>
    </row>
    <row r="14" spans="1:15">
      <c r="A14" s="18">
        <v>9</v>
      </c>
      <c r="B14" s="53" t="s">
        <v>91</v>
      </c>
      <c r="C14" s="36">
        <v>32</v>
      </c>
      <c r="D14" s="37">
        <v>-100</v>
      </c>
      <c r="E14" s="36">
        <v>-6.59</v>
      </c>
      <c r="F14" s="55">
        <v>67.900000000000006</v>
      </c>
      <c r="G14" s="36"/>
      <c r="H14" s="11" t="s">
        <v>86</v>
      </c>
      <c r="I14" s="61"/>
      <c r="J14" s="61"/>
      <c r="K14" s="61"/>
      <c r="L14" s="61"/>
    </row>
    <row r="15" spans="1:15" ht="30">
      <c r="A15" s="18">
        <v>10</v>
      </c>
      <c r="B15" s="53" t="s">
        <v>36</v>
      </c>
      <c r="C15" s="36">
        <v>36</v>
      </c>
      <c r="D15" s="37">
        <v>-65.66</v>
      </c>
      <c r="E15" s="36">
        <v>-10.34</v>
      </c>
      <c r="F15" s="55">
        <v>72.41</v>
      </c>
      <c r="G15" s="36"/>
      <c r="H15" s="11" t="s">
        <v>86</v>
      </c>
      <c r="I15" s="61"/>
      <c r="J15" s="61"/>
      <c r="K15" s="61"/>
      <c r="L15" s="61"/>
    </row>
    <row r="16" spans="1:15">
      <c r="A16" s="18">
        <v>11</v>
      </c>
      <c r="B16" s="53" t="s">
        <v>38</v>
      </c>
      <c r="C16" s="36">
        <v>15</v>
      </c>
      <c r="D16" s="37"/>
      <c r="E16" s="36">
        <v>9.2799999999999994</v>
      </c>
      <c r="F16" s="55">
        <v>113.83</v>
      </c>
      <c r="G16" s="36"/>
      <c r="H16" s="11" t="s">
        <v>86</v>
      </c>
      <c r="I16" s="61"/>
      <c r="J16" s="61"/>
      <c r="K16" s="61"/>
      <c r="L16" s="61"/>
    </row>
    <row r="17" spans="1:12" ht="53.25" customHeight="1">
      <c r="A17" s="19"/>
      <c r="B17" s="90" t="s">
        <v>45</v>
      </c>
      <c r="C17" s="91"/>
      <c r="D17" s="91"/>
      <c r="E17" s="91"/>
      <c r="F17" s="91"/>
      <c r="G17" s="91"/>
      <c r="H17" s="92"/>
      <c r="I17" s="61"/>
      <c r="J17" s="61"/>
      <c r="K17" s="61"/>
      <c r="L17" s="61"/>
    </row>
    <row r="18" spans="1:12">
      <c r="A18" s="18">
        <v>1</v>
      </c>
      <c r="B18" s="53" t="s">
        <v>13</v>
      </c>
      <c r="C18" s="36">
        <v>50</v>
      </c>
      <c r="D18" s="37"/>
      <c r="E18" s="51">
        <v>3.08</v>
      </c>
      <c r="F18" s="55">
        <v>81.19</v>
      </c>
      <c r="G18" s="36"/>
      <c r="H18" s="11" t="s">
        <v>86</v>
      </c>
      <c r="I18" s="61"/>
      <c r="J18" s="61"/>
      <c r="K18" s="61"/>
      <c r="L18" s="61"/>
    </row>
    <row r="19" spans="1:12">
      <c r="A19" s="18">
        <v>2</v>
      </c>
      <c r="B19" s="53" t="s">
        <v>17</v>
      </c>
      <c r="C19" s="36">
        <v>42.86</v>
      </c>
      <c r="D19" s="37"/>
      <c r="E19" s="51">
        <v>-2.2400000000000002</v>
      </c>
      <c r="F19" s="55">
        <v>85.85</v>
      </c>
      <c r="G19" s="36">
        <v>0.9</v>
      </c>
      <c r="H19" s="11" t="s">
        <v>123</v>
      </c>
      <c r="I19" s="100">
        <f>J19+K19+L19</f>
        <v>1217636.44</v>
      </c>
      <c r="J19" s="100">
        <v>332346.90999999997</v>
      </c>
      <c r="K19" s="100">
        <v>304487.37</v>
      </c>
      <c r="L19" s="100">
        <v>580802.16</v>
      </c>
    </row>
    <row r="20" spans="1:12" ht="30">
      <c r="A20" s="18">
        <v>3</v>
      </c>
      <c r="B20" s="53" t="s">
        <v>11</v>
      </c>
      <c r="C20" s="36">
        <v>42.86</v>
      </c>
      <c r="D20" s="37"/>
      <c r="E20" s="51">
        <v>-2.2200000000000002</v>
      </c>
      <c r="F20" s="55">
        <v>80</v>
      </c>
      <c r="G20" s="36">
        <v>0.9</v>
      </c>
      <c r="H20" s="11" t="s">
        <v>125</v>
      </c>
      <c r="I20" s="100">
        <f t="shared" ref="I20:I35" si="0">J20+K20+L20</f>
        <v>1604277.04</v>
      </c>
      <c r="J20" s="100">
        <v>439492.12</v>
      </c>
      <c r="K20" s="100">
        <v>727606.98</v>
      </c>
      <c r="L20" s="100">
        <v>437177.94</v>
      </c>
    </row>
    <row r="21" spans="1:12">
      <c r="A21" s="18">
        <v>4</v>
      </c>
      <c r="B21" s="53" t="s">
        <v>14</v>
      </c>
      <c r="C21" s="36">
        <v>50</v>
      </c>
      <c r="D21" s="37"/>
      <c r="E21" s="51">
        <v>-9.4499999999999993</v>
      </c>
      <c r="F21" s="55">
        <v>80</v>
      </c>
      <c r="G21" s="36">
        <v>0.9</v>
      </c>
      <c r="H21" s="11" t="s">
        <v>125</v>
      </c>
      <c r="I21" s="100">
        <f t="shared" si="0"/>
        <v>1584908.39</v>
      </c>
      <c r="J21" s="100">
        <v>421632.72</v>
      </c>
      <c r="K21" s="100">
        <v>925468.98</v>
      </c>
      <c r="L21" s="100">
        <v>237806.69</v>
      </c>
    </row>
    <row r="22" spans="1:12">
      <c r="A22" s="18">
        <v>5</v>
      </c>
      <c r="B22" s="53" t="s">
        <v>89</v>
      </c>
      <c r="C22" s="36">
        <v>50</v>
      </c>
      <c r="D22" s="37"/>
      <c r="E22" s="51">
        <v>-6.22</v>
      </c>
      <c r="F22" s="55">
        <v>69.53</v>
      </c>
      <c r="G22" s="36"/>
      <c r="H22" s="11" t="s">
        <v>86</v>
      </c>
      <c r="I22" s="100">
        <f t="shared" si="0"/>
        <v>0</v>
      </c>
      <c r="J22" s="100"/>
      <c r="K22" s="100"/>
      <c r="L22" s="100"/>
    </row>
    <row r="23" spans="1:12">
      <c r="A23" s="18">
        <v>6</v>
      </c>
      <c r="B23" s="53" t="s">
        <v>22</v>
      </c>
      <c r="C23" s="36">
        <v>40</v>
      </c>
      <c r="D23" s="37">
        <v>372.45</v>
      </c>
      <c r="E23" s="51">
        <v>-7.62</v>
      </c>
      <c r="F23" s="55">
        <v>71.989999999999995</v>
      </c>
      <c r="G23" s="36"/>
      <c r="H23" s="11" t="s">
        <v>86</v>
      </c>
      <c r="I23" s="100">
        <f t="shared" si="0"/>
        <v>0</v>
      </c>
      <c r="J23" s="100"/>
      <c r="K23" s="100"/>
      <c r="L23" s="100"/>
    </row>
    <row r="24" spans="1:12">
      <c r="A24" s="18">
        <v>7</v>
      </c>
      <c r="B24" s="53" t="s">
        <v>34</v>
      </c>
      <c r="C24" s="36">
        <v>44</v>
      </c>
      <c r="D24" s="37">
        <v>-100</v>
      </c>
      <c r="E24" s="51">
        <v>11.64</v>
      </c>
      <c r="F24" s="55">
        <v>95.36</v>
      </c>
      <c r="G24" s="36">
        <v>0.8</v>
      </c>
      <c r="H24" s="11" t="s">
        <v>123</v>
      </c>
      <c r="I24" s="100">
        <f t="shared" si="0"/>
        <v>1255257.3500000001</v>
      </c>
      <c r="J24" s="100">
        <v>36560.89</v>
      </c>
      <c r="K24" s="100">
        <v>76081.48</v>
      </c>
      <c r="L24" s="100">
        <v>1142614.98</v>
      </c>
    </row>
    <row r="25" spans="1:12">
      <c r="A25" s="18">
        <v>8</v>
      </c>
      <c r="B25" s="53" t="s">
        <v>23</v>
      </c>
      <c r="C25" s="36">
        <v>44</v>
      </c>
      <c r="D25" s="37"/>
      <c r="E25" s="51">
        <v>8.7899999999999991</v>
      </c>
      <c r="F25" s="55">
        <v>85.96</v>
      </c>
      <c r="G25" s="36">
        <v>0.8</v>
      </c>
      <c r="H25" s="11" t="s">
        <v>123</v>
      </c>
      <c r="I25" s="100">
        <f t="shared" si="0"/>
        <v>485373.17</v>
      </c>
      <c r="J25" s="100">
        <v>168141.06</v>
      </c>
      <c r="K25" s="100">
        <v>53885.64</v>
      </c>
      <c r="L25" s="100">
        <v>263346.46999999997</v>
      </c>
    </row>
    <row r="26" spans="1:12">
      <c r="A26" s="54">
        <v>9</v>
      </c>
      <c r="B26" s="53" t="s">
        <v>26</v>
      </c>
      <c r="C26" s="36">
        <v>48</v>
      </c>
      <c r="D26" s="37">
        <v>100</v>
      </c>
      <c r="E26" s="51">
        <v>3.62</v>
      </c>
      <c r="F26" s="55">
        <v>94.46</v>
      </c>
      <c r="G26" s="36"/>
      <c r="H26" s="11" t="s">
        <v>86</v>
      </c>
      <c r="I26" s="100">
        <f t="shared" si="0"/>
        <v>0</v>
      </c>
      <c r="J26" s="100"/>
      <c r="K26" s="100"/>
      <c r="L26" s="100"/>
    </row>
    <row r="27" spans="1:12">
      <c r="A27" s="18">
        <v>10</v>
      </c>
      <c r="B27" s="53" t="s">
        <v>27</v>
      </c>
      <c r="C27" s="36">
        <v>44</v>
      </c>
      <c r="D27" s="37"/>
      <c r="E27" s="51">
        <v>4.3600000000000003</v>
      </c>
      <c r="F27" s="55">
        <v>101.62</v>
      </c>
      <c r="G27" s="36">
        <v>0.8</v>
      </c>
      <c r="H27" s="11" t="s">
        <v>123</v>
      </c>
      <c r="I27" s="100">
        <f t="shared" si="0"/>
        <v>1782082.42</v>
      </c>
      <c r="J27" s="100">
        <v>777876.54</v>
      </c>
      <c r="K27" s="100">
        <v>133012.01</v>
      </c>
      <c r="L27" s="100">
        <v>871193.87</v>
      </c>
    </row>
    <row r="28" spans="1:12">
      <c r="A28" s="18">
        <v>11</v>
      </c>
      <c r="B28" s="53" t="s">
        <v>30</v>
      </c>
      <c r="C28" s="36">
        <v>40</v>
      </c>
      <c r="D28" s="37"/>
      <c r="E28" s="51">
        <v>8.8800000000000008</v>
      </c>
      <c r="F28" s="55">
        <v>62.99</v>
      </c>
      <c r="G28" s="36"/>
      <c r="H28" s="11" t="s">
        <v>86</v>
      </c>
      <c r="I28" s="100">
        <f t="shared" si="0"/>
        <v>0</v>
      </c>
      <c r="J28" s="100"/>
      <c r="K28" s="100"/>
      <c r="L28" s="100"/>
    </row>
    <row r="29" spans="1:12">
      <c r="A29" s="18">
        <v>12</v>
      </c>
      <c r="B29" s="53" t="s">
        <v>37</v>
      </c>
      <c r="C29" s="36">
        <v>41.67</v>
      </c>
      <c r="D29" s="37">
        <v>-4.72</v>
      </c>
      <c r="E29" s="51">
        <v>-1.9</v>
      </c>
      <c r="F29" s="55">
        <v>74.819999999999993</v>
      </c>
      <c r="G29" s="36"/>
      <c r="H29" s="11" t="s">
        <v>86</v>
      </c>
      <c r="I29" s="100">
        <f t="shared" si="0"/>
        <v>0</v>
      </c>
      <c r="J29" s="100"/>
      <c r="K29" s="100"/>
      <c r="L29" s="100"/>
    </row>
    <row r="30" spans="1:12">
      <c r="A30" s="18">
        <v>13</v>
      </c>
      <c r="B30" s="53" t="s">
        <v>33</v>
      </c>
      <c r="C30" s="36">
        <v>52</v>
      </c>
      <c r="D30" s="37">
        <v>-54.52</v>
      </c>
      <c r="E30" s="51">
        <v>15.22</v>
      </c>
      <c r="F30" s="55">
        <v>60.28</v>
      </c>
      <c r="G30" s="36"/>
      <c r="H30" s="11" t="s">
        <v>86</v>
      </c>
      <c r="I30" s="100">
        <f t="shared" si="0"/>
        <v>0</v>
      </c>
      <c r="J30" s="100"/>
      <c r="K30" s="100"/>
      <c r="L30" s="100"/>
    </row>
    <row r="31" spans="1:12" ht="21" customHeight="1">
      <c r="A31" s="19"/>
      <c r="B31" s="89" t="s">
        <v>46</v>
      </c>
      <c r="C31" s="89"/>
      <c r="D31" s="89"/>
      <c r="E31" s="89"/>
      <c r="F31" s="89"/>
      <c r="G31" s="89"/>
      <c r="H31" s="89"/>
      <c r="I31" s="100">
        <f t="shared" si="0"/>
        <v>0</v>
      </c>
      <c r="J31" s="62"/>
      <c r="K31" s="62"/>
      <c r="L31" s="62"/>
    </row>
    <row r="32" spans="1:12" ht="30">
      <c r="A32" s="18">
        <v>1</v>
      </c>
      <c r="B32" s="53" t="s">
        <v>20</v>
      </c>
      <c r="C32" s="36">
        <v>83.3</v>
      </c>
      <c r="D32" s="52">
        <v>9.6999999999999993</v>
      </c>
      <c r="E32" s="51"/>
      <c r="F32" s="55">
        <v>94.17</v>
      </c>
      <c r="G32" s="36"/>
      <c r="H32" s="11" t="s">
        <v>124</v>
      </c>
      <c r="I32" s="100">
        <f t="shared" si="0"/>
        <v>0</v>
      </c>
      <c r="J32" s="62"/>
      <c r="K32" s="62"/>
      <c r="L32" s="62"/>
    </row>
    <row r="33" spans="1:12">
      <c r="A33" s="18">
        <v>2</v>
      </c>
      <c r="B33" s="53" t="s">
        <v>35</v>
      </c>
      <c r="C33" s="36">
        <v>60</v>
      </c>
      <c r="D33" s="52">
        <v>44.08</v>
      </c>
      <c r="E33" s="51">
        <v>16.86</v>
      </c>
      <c r="F33" s="55">
        <v>59.75</v>
      </c>
      <c r="G33" s="36"/>
      <c r="H33" s="11" t="s">
        <v>86</v>
      </c>
      <c r="I33" s="100">
        <f t="shared" si="0"/>
        <v>0</v>
      </c>
      <c r="J33" s="62"/>
      <c r="K33" s="62"/>
      <c r="L33" s="62"/>
    </row>
    <row r="34" spans="1:12">
      <c r="A34" s="18">
        <v>3</v>
      </c>
      <c r="B34" s="53" t="s">
        <v>32</v>
      </c>
      <c r="C34" s="36">
        <v>60</v>
      </c>
      <c r="D34" s="52">
        <v>-100</v>
      </c>
      <c r="E34" s="51">
        <v>14.38</v>
      </c>
      <c r="F34" s="55">
        <v>80</v>
      </c>
      <c r="G34" s="36">
        <v>0.8</v>
      </c>
      <c r="H34" s="11" t="s">
        <v>125</v>
      </c>
      <c r="I34" s="100">
        <f t="shared" si="0"/>
        <v>4488664.7</v>
      </c>
      <c r="J34" s="62">
        <v>385873.45</v>
      </c>
      <c r="K34" s="62">
        <v>3732523.27</v>
      </c>
      <c r="L34" s="62">
        <v>370267.98</v>
      </c>
    </row>
    <row r="35" spans="1:12">
      <c r="A35" s="18">
        <v>4</v>
      </c>
      <c r="B35" s="53" t="s">
        <v>24</v>
      </c>
      <c r="C35" s="36">
        <v>68</v>
      </c>
      <c r="D35" s="52">
        <v>-100</v>
      </c>
      <c r="E35" s="51">
        <v>11.23</v>
      </c>
      <c r="F35" s="63">
        <v>84.27</v>
      </c>
      <c r="G35" s="36">
        <v>0.8</v>
      </c>
      <c r="H35" s="11" t="s">
        <v>123</v>
      </c>
      <c r="I35" s="100">
        <f t="shared" si="0"/>
        <v>3386709.1400000006</v>
      </c>
      <c r="J35" s="62">
        <v>71678.7</v>
      </c>
      <c r="K35" s="62">
        <v>2397075.91</v>
      </c>
      <c r="L35" s="62">
        <v>917954.53</v>
      </c>
    </row>
    <row r="36" spans="1:12">
      <c r="A36" s="18">
        <v>5</v>
      </c>
      <c r="B36" s="53" t="s">
        <v>88</v>
      </c>
      <c r="C36" s="36">
        <v>85.71</v>
      </c>
      <c r="D36" s="52"/>
      <c r="E36" s="51">
        <v>6.43</v>
      </c>
      <c r="F36" s="63">
        <v>82.03</v>
      </c>
      <c r="G36" s="36"/>
      <c r="H36" s="11" t="s">
        <v>86</v>
      </c>
      <c r="I36" s="100">
        <f>J36+K36+L36</f>
        <v>0</v>
      </c>
      <c r="J36" s="100"/>
      <c r="K36" s="100"/>
      <c r="L36" s="100"/>
    </row>
    <row r="37" spans="1:12">
      <c r="B37" s="16"/>
      <c r="C37" s="16"/>
      <c r="D37" s="22"/>
      <c r="I37" s="101"/>
      <c r="J37" s="101"/>
      <c r="K37" s="101"/>
      <c r="L37" s="101"/>
    </row>
    <row r="38" spans="1:12">
      <c r="B38" s="16"/>
      <c r="C38" s="16"/>
      <c r="D38" s="22"/>
    </row>
    <row r="39" spans="1:12">
      <c r="B39" s="16"/>
      <c r="C39" s="16"/>
      <c r="D39" s="22"/>
    </row>
    <row r="40" spans="1:12">
      <c r="B40" s="16"/>
      <c r="C40" s="16"/>
      <c r="D40" s="22"/>
    </row>
    <row r="41" spans="1:12">
      <c r="B41" s="16"/>
      <c r="C41" s="16"/>
      <c r="D41" s="22"/>
    </row>
    <row r="42" spans="1:12">
      <c r="B42" s="16"/>
      <c r="C42" s="16"/>
      <c r="D42" s="22"/>
    </row>
    <row r="43" spans="1:12">
      <c r="B43" s="16"/>
      <c r="C43" s="16"/>
      <c r="D43" s="22"/>
    </row>
    <row r="44" spans="1:12">
      <c r="B44" s="16"/>
      <c r="C44" s="16"/>
      <c r="D44" s="22"/>
    </row>
    <row r="45" spans="1:12">
      <c r="B45" s="16"/>
      <c r="C45" s="16"/>
      <c r="D45" s="22"/>
    </row>
    <row r="46" spans="1:12">
      <c r="B46" s="16"/>
      <c r="C46" s="16"/>
      <c r="D46" s="22"/>
    </row>
    <row r="47" spans="1:12">
      <c r="B47" s="16"/>
      <c r="C47" s="16"/>
      <c r="D47" s="22"/>
    </row>
    <row r="48" spans="1:12">
      <c r="B48" s="16"/>
      <c r="C48" s="16"/>
      <c r="D48" s="22"/>
    </row>
    <row r="49" spans="2:4">
      <c r="B49" s="16"/>
      <c r="C49" s="16"/>
      <c r="D49" s="22"/>
    </row>
    <row r="50" spans="2:4">
      <c r="B50" s="16"/>
      <c r="C50" s="16"/>
      <c r="D50" s="22"/>
    </row>
    <row r="51" spans="2:4">
      <c r="B51" s="16"/>
      <c r="C51" s="16"/>
      <c r="D51" s="22"/>
    </row>
    <row r="52" spans="2:4">
      <c r="B52" s="16"/>
      <c r="C52" s="16"/>
      <c r="D52" s="22"/>
    </row>
    <row r="53" spans="2:4">
      <c r="B53" s="16"/>
      <c r="C53" s="16"/>
      <c r="D53" s="22"/>
    </row>
    <row r="54" spans="2:4">
      <c r="B54" s="16"/>
      <c r="C54" s="16"/>
      <c r="D54" s="22"/>
    </row>
    <row r="55" spans="2:4">
      <c r="B55" s="16"/>
      <c r="C55" s="16"/>
      <c r="D55" s="22"/>
    </row>
    <row r="56" spans="2:4">
      <c r="B56" s="16"/>
      <c r="C56" s="16"/>
      <c r="D56" s="22"/>
    </row>
    <row r="57" spans="2:4">
      <c r="B57" s="16"/>
      <c r="C57" s="16"/>
      <c r="D57" s="22"/>
    </row>
    <row r="58" spans="2:4">
      <c r="B58" s="16"/>
      <c r="C58" s="16"/>
      <c r="D58" s="22"/>
    </row>
    <row r="59" spans="2:4">
      <c r="B59" s="16"/>
      <c r="C59" s="16"/>
      <c r="D59" s="22"/>
    </row>
    <row r="60" spans="2:4">
      <c r="B60" s="16"/>
      <c r="C60" s="16"/>
      <c r="D60" s="22"/>
    </row>
    <row r="61" spans="2:4">
      <c r="B61" s="16"/>
      <c r="C61" s="16"/>
      <c r="D61" s="22"/>
    </row>
    <row r="62" spans="2:4">
      <c r="B62" s="16"/>
      <c r="C62" s="16"/>
      <c r="D62" s="22"/>
    </row>
    <row r="63" spans="2:4">
      <c r="B63" s="16"/>
      <c r="C63" s="16"/>
      <c r="D63" s="22"/>
    </row>
    <row r="64" spans="2:4">
      <c r="B64" s="16"/>
      <c r="C64" s="16"/>
      <c r="D64" s="22"/>
    </row>
    <row r="65" spans="2:4">
      <c r="B65" s="16"/>
      <c r="C65" s="16"/>
      <c r="D65" s="22"/>
    </row>
    <row r="66" spans="2:4">
      <c r="B66" s="16"/>
      <c r="C66" s="16"/>
      <c r="D66" s="22"/>
    </row>
    <row r="67" spans="2:4">
      <c r="B67" s="16"/>
      <c r="C67" s="16"/>
      <c r="D67" s="22"/>
    </row>
    <row r="68" spans="2:4">
      <c r="B68" s="16"/>
      <c r="C68" s="16"/>
      <c r="D68" s="22"/>
    </row>
    <row r="69" spans="2:4">
      <c r="B69" s="16"/>
      <c r="C69" s="16"/>
      <c r="D69" s="22"/>
    </row>
    <row r="70" spans="2:4">
      <c r="B70" s="16"/>
      <c r="C70" s="16"/>
      <c r="D70" s="22"/>
    </row>
    <row r="71" spans="2:4">
      <c r="B71" s="16"/>
      <c r="C71" s="16"/>
      <c r="D71" s="22"/>
    </row>
    <row r="72" spans="2:4">
      <c r="B72" s="16"/>
      <c r="C72" s="16"/>
      <c r="D72" s="22"/>
    </row>
    <row r="73" spans="2:4">
      <c r="B73" s="16"/>
      <c r="C73" s="16"/>
      <c r="D73" s="22"/>
    </row>
    <row r="74" spans="2:4">
      <c r="B74" s="16"/>
      <c r="C74" s="16"/>
      <c r="D74" s="22"/>
    </row>
    <row r="75" spans="2:4">
      <c r="B75" s="16"/>
      <c r="C75" s="16"/>
      <c r="D75" s="22"/>
    </row>
    <row r="76" spans="2:4">
      <c r="B76" s="16"/>
      <c r="C76" s="16"/>
      <c r="D76" s="22"/>
    </row>
    <row r="77" spans="2:4">
      <c r="B77" s="16"/>
      <c r="C77" s="16"/>
      <c r="D77" s="22"/>
    </row>
    <row r="78" spans="2:4">
      <c r="B78" s="16"/>
      <c r="C78" s="16"/>
      <c r="D78" s="22"/>
    </row>
    <row r="79" spans="2:4">
      <c r="B79" s="16"/>
      <c r="C79" s="16"/>
      <c r="D79" s="22"/>
    </row>
    <row r="80" spans="2:4">
      <c r="B80" s="16"/>
      <c r="C80" s="16"/>
      <c r="D80" s="22"/>
    </row>
    <row r="81" spans="2:4">
      <c r="B81" s="16"/>
      <c r="C81" s="16"/>
      <c r="D81" s="22"/>
    </row>
    <row r="82" spans="2:4">
      <c r="B82" s="16"/>
      <c r="C82" s="16"/>
      <c r="D82" s="22"/>
    </row>
    <row r="83" spans="2:4">
      <c r="B83" s="16"/>
      <c r="C83" s="16"/>
      <c r="D83" s="22"/>
    </row>
    <row r="84" spans="2:4">
      <c r="B84" s="16"/>
      <c r="C84" s="16"/>
      <c r="D84" s="22"/>
    </row>
    <row r="85" spans="2:4">
      <c r="B85" s="16"/>
      <c r="C85" s="16"/>
      <c r="D85" s="22"/>
    </row>
    <row r="86" spans="2:4">
      <c r="B86" s="16"/>
      <c r="C86" s="16"/>
      <c r="D86" s="22"/>
    </row>
    <row r="87" spans="2:4">
      <c r="B87" s="16"/>
      <c r="C87" s="16"/>
      <c r="D87" s="22"/>
    </row>
    <row r="88" spans="2:4">
      <c r="B88" s="16"/>
      <c r="C88" s="16"/>
      <c r="D88" s="22"/>
    </row>
    <row r="89" spans="2:4">
      <c r="B89" s="16"/>
      <c r="C89" s="16"/>
      <c r="D89" s="22"/>
    </row>
    <row r="90" spans="2:4">
      <c r="B90" s="16"/>
      <c r="C90" s="16"/>
      <c r="D90" s="22"/>
    </row>
    <row r="91" spans="2:4">
      <c r="B91" s="16"/>
      <c r="C91" s="16"/>
      <c r="D91" s="22"/>
    </row>
    <row r="92" spans="2:4">
      <c r="B92" s="16"/>
      <c r="C92" s="16"/>
      <c r="D92" s="22"/>
    </row>
    <row r="93" spans="2:4">
      <c r="B93" s="16"/>
      <c r="C93" s="16"/>
      <c r="D93" s="22"/>
    </row>
    <row r="94" spans="2:4">
      <c r="B94" s="16"/>
      <c r="C94" s="16"/>
      <c r="D94" s="22"/>
    </row>
    <row r="95" spans="2:4">
      <c r="B95" s="16"/>
      <c r="C95" s="16"/>
      <c r="D95" s="22"/>
    </row>
    <row r="96" spans="2:4">
      <c r="B96" s="16"/>
      <c r="C96" s="16"/>
      <c r="D96" s="22"/>
    </row>
    <row r="97" spans="2:4">
      <c r="B97" s="16"/>
      <c r="C97" s="16"/>
      <c r="D97" s="22"/>
    </row>
    <row r="98" spans="2:4">
      <c r="B98" s="16"/>
      <c r="C98" s="16"/>
      <c r="D98" s="22"/>
    </row>
    <row r="99" spans="2:4">
      <c r="B99" s="16"/>
      <c r="C99" s="16"/>
      <c r="D99" s="22"/>
    </row>
    <row r="100" spans="2:4">
      <c r="B100" s="16"/>
      <c r="C100" s="16"/>
      <c r="D100" s="22"/>
    </row>
    <row r="101" spans="2:4">
      <c r="B101" s="16"/>
      <c r="C101" s="16"/>
      <c r="D101" s="22"/>
    </row>
    <row r="102" spans="2:4">
      <c r="B102" s="16"/>
      <c r="C102" s="16"/>
      <c r="D102" s="22"/>
    </row>
    <row r="103" spans="2:4">
      <c r="B103" s="16"/>
      <c r="C103" s="16"/>
      <c r="D103" s="22"/>
    </row>
    <row r="104" spans="2:4">
      <c r="B104" s="16"/>
      <c r="C104" s="16"/>
      <c r="D104" s="22"/>
    </row>
    <row r="105" spans="2:4">
      <c r="B105" s="16"/>
      <c r="C105" s="16"/>
      <c r="D105" s="22"/>
    </row>
    <row r="106" spans="2:4">
      <c r="B106" s="16"/>
      <c r="C106" s="16"/>
      <c r="D106" s="22"/>
    </row>
    <row r="107" spans="2:4">
      <c r="B107" s="16"/>
      <c r="C107" s="16"/>
      <c r="D107" s="22"/>
    </row>
    <row r="108" spans="2:4">
      <c r="B108" s="16"/>
      <c r="C108" s="16"/>
      <c r="D108" s="22"/>
    </row>
    <row r="109" spans="2:4">
      <c r="B109" s="16"/>
      <c r="C109" s="16"/>
      <c r="D109" s="22"/>
    </row>
    <row r="110" spans="2:4">
      <c r="B110" s="16"/>
      <c r="C110" s="16"/>
      <c r="D110" s="22"/>
    </row>
    <row r="111" spans="2:4">
      <c r="B111" s="16"/>
      <c r="C111" s="16"/>
      <c r="D111" s="22"/>
    </row>
    <row r="112" spans="2:4">
      <c r="B112" s="16"/>
      <c r="C112" s="16"/>
      <c r="D112" s="22"/>
    </row>
    <row r="113" spans="2:4">
      <c r="B113" s="16"/>
      <c r="C113" s="16"/>
      <c r="D113" s="22"/>
    </row>
    <row r="114" spans="2:4">
      <c r="B114" s="16"/>
      <c r="C114" s="16"/>
      <c r="D114" s="22"/>
    </row>
  </sheetData>
  <mergeCells count="11">
    <mergeCell ref="B1:H1"/>
    <mergeCell ref="C3:C4"/>
    <mergeCell ref="F3:F4"/>
    <mergeCell ref="G3:G4"/>
    <mergeCell ref="H3:H4"/>
    <mergeCell ref="D3:E3"/>
    <mergeCell ref="I3:I4"/>
    <mergeCell ref="J3:L3"/>
    <mergeCell ref="B5:H5"/>
    <mergeCell ref="B17:H17"/>
    <mergeCell ref="B31:H31"/>
  </mergeCells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Шмакова</cp:lastModifiedBy>
  <cp:lastPrinted>2024-12-26T12:32:05Z</cp:lastPrinted>
  <dcterms:created xsi:type="dcterms:W3CDTF">2022-10-18T12:50:23Z</dcterms:created>
  <dcterms:modified xsi:type="dcterms:W3CDTF">2025-01-09T13:20:33Z</dcterms:modified>
</cp:coreProperties>
</file>