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P11" i="10"/>
  <c r="O11"/>
  <c r="N56"/>
  <c r="H42"/>
  <c r="H90" s="1"/>
  <c r="D83"/>
  <c r="D8"/>
  <c r="E83"/>
  <c r="X34"/>
  <c r="W34"/>
  <c r="G42"/>
  <c r="I90"/>
  <c r="E90"/>
  <c r="D90" l="1"/>
  <c r="N90"/>
  <c r="AL90"/>
  <c r="AM90"/>
  <c r="AB90"/>
  <c r="AC90"/>
  <c r="AD90"/>
  <c r="AE90"/>
  <c r="AF90"/>
  <c r="AG90"/>
  <c r="AH90"/>
  <c r="AI90"/>
  <c r="AJ90"/>
  <c r="AK90"/>
  <c r="L90" l="1"/>
  <c r="W90"/>
  <c r="X90"/>
  <c r="M90" l="1"/>
  <c r="G90"/>
  <c r="J90"/>
  <c r="K90"/>
  <c r="O90"/>
  <c r="P90"/>
  <c r="Q90"/>
  <c r="R90"/>
  <c r="S90"/>
  <c r="T90"/>
  <c r="U90"/>
  <c r="V90"/>
  <c r="Y90"/>
  <c r="Z90"/>
  <c r="AA90"/>
  <c r="F90"/>
</calcChain>
</file>

<file path=xl/sharedStrings.xml><?xml version="1.0" encoding="utf-8"?>
<sst xmlns="http://schemas.openxmlformats.org/spreadsheetml/2006/main" count="129" uniqueCount="129">
  <si>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</si>
  <si>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</si>
  <si>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</si>
  <si>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</si>
  <si>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</si>
  <si>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</si>
  <si>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</si>
  <si>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</si>
  <si>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</si>
  <si>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</si>
  <si>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</si>
  <si>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</si>
  <si>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</si>
  <si>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</si>
  <si>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</si>
  <si>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</si>
  <si>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</si>
  <si>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</si>
  <si>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</si>
  <si>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</si>
  <si>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</si>
  <si>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</si>
  <si>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</si>
  <si>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</si>
  <si>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</si>
  <si>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</si>
  <si>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</si>
  <si>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</si>
  <si>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</si>
  <si>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</si>
  <si>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</si>
  <si>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</si>
  <si>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</si>
  <si>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</si>
  <si>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</si>
  <si>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</si>
  <si>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</si>
  <si>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</si>
  <si>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</si>
  <si>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</si>
  <si>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</si>
  <si>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</si>
  <si>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</si>
  <si>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ООО "НПФ "ХЕЛИКС"</t>
  </si>
  <si>
    <t xml:space="preserve">Комплексное посещение к врачу-травматологу травмпункта </t>
  </si>
  <si>
    <t>Комплексная услуга на проведение катамнестического наблюдения детей раннего возраста</t>
  </si>
  <si>
    <t>Цитологическое исследование мазка с шейки матки методом жидкостной цитологии</t>
  </si>
  <si>
    <t>Исследование кала на скрытую кровь количественным иммунохимическим методоми</t>
  </si>
  <si>
    <t>Иммуногистохимические исследования при ЗНО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</si>
  <si>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</si>
  <si>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</si>
  <si>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</si>
  <si>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</si>
  <si>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</si>
  <si>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</si>
  <si>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</si>
  <si>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</si>
  <si>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</si>
  <si>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</si>
  <si>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</si>
  <si>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</si>
  <si>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</si>
  <si>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</si>
  <si>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</si>
  <si>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</si>
  <si>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"КДФ" (г.Тверь)</t>
  </si>
  <si>
    <t>ОГБУЗ "СОКПБ"</t>
  </si>
  <si>
    <t>ООО "Семья-Смоленск"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</si>
  <si>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</si>
  <si>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</si>
  <si>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</si>
  <si>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</si>
  <si>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</si>
  <si>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</si>
  <si>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</si>
  <si>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</si>
  <si>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</si>
  <si>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</si>
  <si>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</si>
  <si>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</si>
  <si>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>ОГБУЗ "Клинический родильный дом"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</si>
  <si>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</si>
  <si>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</si>
  <si>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</si>
  <si>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«Центр реабилитации слуха. Слуховые аппараты и кохлеарные импланты»</t>
  </si>
  <si>
    <t>ООО"М-Лайн"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</si>
  <si>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</si>
  <si>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</si>
  <si>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</si>
  <si>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</si>
  <si>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</si>
  <si>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</si>
  <si>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клинической лабораторной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</si>
  <si>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</si>
  <si>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</si>
  <si>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"Вяземская ЦРБ"</t>
  </si>
  <si>
    <t>ООО "МЯТ"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</si>
  <si>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</si>
  <si>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</si>
  <si>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</si>
  <si>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ООО "Гинея"</t>
  </si>
  <si>
    <t>ИТОГО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</si>
  <si>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2024 год </t>
  </si>
  <si>
    <t>Рентгеноденситометрия</t>
  </si>
  <si>
    <t>ООО "ЛДЦ МИБС-СМОЛЕНСК"</t>
  </si>
  <si>
    <t>Консультация врача эндокринолога</t>
  </si>
  <si>
    <t>Консультация врача офтальмолога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</si>
  <si>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</si>
  <si>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</si>
  <si>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</si>
  <si>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</si>
  <si>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</si>
  <si>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</si>
  <si>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</si>
  <si>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</si>
  <si>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</si>
  <si>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гинеколог</t>
  </si>
  <si>
    <t>уролог, хирург</t>
  </si>
  <si>
    <t>2 ой этап диспансеризации</t>
  </si>
  <si>
    <t>в том числе на оценку репродуктивного здоровья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</si>
  <si>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</si>
  <si>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</si>
  <si>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Комплексное посещение для предоперационного планирования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</si>
  <si>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</si>
  <si>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</si>
  <si>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</si>
  <si>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</si>
  <si>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</si>
  <si>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>от 16.01.2025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</si>
</sst>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 applyProtection="1">
      <alignment horizontal="left" vertical="center" wrapText="1"/>
    </xf>
    <xf numFmtId="49" fontId="11" fillId="0" borderId="1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3" xfId="1" applyNumberFormat="1" applyFont="1" applyFill="1" applyBorder="1" applyAlignment="1" applyProtection="1">
      <alignment vertical="center" wrapText="1"/>
    </xf>
    <xf numFmtId="0" fontId="10" fillId="0" borderId="3" xfId="0" applyFont="1" applyFill="1" applyBorder="1" applyAlignment="1">
      <alignment horizontal="center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0" fillId="0" borderId="0" xfId="0" applyNumberFormat="1" applyFill="1"/>
    <xf numFmtId="3" fontId="13" fillId="0" borderId="0" xfId="0" applyNumberFormat="1" applyFont="1" applyFill="1"/>
    <xf numFmtId="49" fontId="11" fillId="2" borderId="1" xfId="1" applyNumberFormat="1" applyFont="1" applyFill="1" applyBorder="1" applyAlignment="1" applyProtection="1">
      <alignment horizontal="left" vertical="center" wrapText="1"/>
    </xf>
    <xf numFmtId="49" fontId="12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0"/>
  <sheetViews>
    <sheetView tabSelected="1" zoomScale="70" zoomScaleNormal="70" workbookViewId="0">
      <pane xSplit="3" ySplit="6" topLeftCell="Y58" activePane="bottomRight" state="frozen"/>
      <selection pane="topRight" activeCell="K1" sqref="K1"/>
      <selection pane="bottomLeft" activeCell="A8" sqref="A8"/>
      <selection pane="bottomRight" activeCell="A4" sqref="A4:Q4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54.42578125" style="1" customWidth="1"/>
    <col min="4" max="6" width="20.85546875" style="1" customWidth="1"/>
    <col min="7" max="9" width="22.140625" style="1" customWidth="1"/>
    <col min="10" max="10" width="23" style="1" customWidth="1"/>
    <col min="11" max="12" width="16" style="1" customWidth="1"/>
    <col min="13" max="14" width="15.85546875" style="1" customWidth="1"/>
    <col min="15" max="15" width="23" style="1" customWidth="1"/>
    <col min="16" max="16" width="18.28515625" style="1" customWidth="1"/>
    <col min="17" max="18" width="23" style="1" customWidth="1"/>
    <col min="19" max="19" width="20.140625" style="1" customWidth="1"/>
    <col min="20" max="20" width="18.42578125" style="1" customWidth="1"/>
    <col min="21" max="21" width="17.28515625" style="1" customWidth="1"/>
    <col min="22" max="24" width="18.28515625" style="1" customWidth="1"/>
    <col min="25" max="25" width="23.5703125" style="1" customWidth="1"/>
    <col min="26" max="27" width="23" style="1" customWidth="1"/>
    <col min="28" max="28" width="16.42578125" style="1" customWidth="1"/>
    <col min="29" max="29" width="15.85546875" style="1" customWidth="1"/>
    <col min="30" max="30" width="15.140625" style="1" customWidth="1"/>
    <col min="31" max="31" width="14.7109375" style="1" customWidth="1"/>
    <col min="32" max="32" width="14" style="1" customWidth="1"/>
    <col min="33" max="33" width="14.5703125" style="1" customWidth="1"/>
    <col min="34" max="34" width="16.140625" style="1" customWidth="1"/>
    <col min="35" max="35" width="15" style="1" customWidth="1"/>
    <col min="36" max="36" width="15.5703125" style="1" customWidth="1"/>
    <col min="37" max="37" width="17.7109375" style="1" customWidth="1"/>
    <col min="38" max="38" width="15.85546875" style="1" customWidth="1"/>
    <col min="39" max="39" width="17.140625" style="1" customWidth="1"/>
    <col min="40" max="16384" width="8.85546875" style="1"/>
  </cols>
  <sheetData>
    <row r="1" spans="1:40" ht="15.75">
      <c r="A1" s="2"/>
      <c r="B1" s="2"/>
      <c r="C1" s="29" t="s">
        <v>54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</row>
    <row r="2" spans="1:40" ht="15.75">
      <c r="A2" s="2"/>
      <c r="B2" s="2"/>
      <c r="C2" s="29" t="s">
        <v>55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</row>
    <row r="3" spans="1:40" ht="16.5" customHeight="1">
      <c r="A3" s="2"/>
      <c r="B3" s="2"/>
      <c r="C3" s="30" t="s">
        <v>128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</row>
    <row r="4" spans="1:40" ht="43.5" customHeight="1">
      <c r="A4" s="33" t="s">
        <v>102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40" ht="30" customHeight="1">
      <c r="A5" s="31" t="s">
        <v>56</v>
      </c>
      <c r="B5" s="36" t="s">
        <v>57</v>
      </c>
      <c r="C5" s="36" t="s">
        <v>0</v>
      </c>
      <c r="D5" s="34" t="s">
        <v>123</v>
      </c>
      <c r="E5" s="34" t="s">
        <v>124</v>
      </c>
      <c r="F5" s="34" t="s">
        <v>44</v>
      </c>
      <c r="G5" s="27" t="s">
        <v>45</v>
      </c>
      <c r="H5" s="27" t="s">
        <v>126</v>
      </c>
      <c r="I5" s="27" t="s">
        <v>127</v>
      </c>
      <c r="J5" s="27" t="s">
        <v>125</v>
      </c>
      <c r="K5" s="27" t="s">
        <v>76</v>
      </c>
      <c r="L5" s="27" t="s">
        <v>107</v>
      </c>
      <c r="M5" s="34" t="s">
        <v>103</v>
      </c>
      <c r="N5" s="34" t="s">
        <v>122</v>
      </c>
      <c r="O5" s="27" t="s">
        <v>47</v>
      </c>
      <c r="P5" s="27" t="s">
        <v>48</v>
      </c>
      <c r="Q5" s="34" t="s">
        <v>46</v>
      </c>
      <c r="R5" s="34" t="s">
        <v>68</v>
      </c>
      <c r="S5" s="34" t="s">
        <v>69</v>
      </c>
      <c r="T5" s="34" t="s">
        <v>70</v>
      </c>
      <c r="U5" s="34" t="s">
        <v>71</v>
      </c>
      <c r="V5" s="34" t="s">
        <v>72</v>
      </c>
      <c r="W5" s="27" t="s">
        <v>105</v>
      </c>
      <c r="X5" s="27" t="s">
        <v>106</v>
      </c>
      <c r="Y5" s="27" t="s">
        <v>73</v>
      </c>
      <c r="Z5" s="27" t="s">
        <v>74</v>
      </c>
      <c r="AA5" s="27" t="s">
        <v>75</v>
      </c>
      <c r="AB5" s="37" t="s">
        <v>118</v>
      </c>
      <c r="AC5" s="37"/>
      <c r="AD5" s="37"/>
      <c r="AE5" s="37"/>
      <c r="AF5" s="37"/>
      <c r="AG5" s="37"/>
      <c r="AH5" s="37"/>
      <c r="AI5" s="37"/>
      <c r="AJ5" s="37"/>
      <c r="AK5" s="37"/>
      <c r="AL5" s="38" t="s">
        <v>119</v>
      </c>
      <c r="AM5" s="39"/>
    </row>
    <row r="6" spans="1:40" ht="132" customHeight="1">
      <c r="A6" s="32"/>
      <c r="B6" s="35"/>
      <c r="C6" s="35"/>
      <c r="D6" s="35"/>
      <c r="E6" s="35"/>
      <c r="F6" s="35"/>
      <c r="G6" s="28"/>
      <c r="H6" s="28"/>
      <c r="I6" s="28"/>
      <c r="J6" s="28"/>
      <c r="K6" s="28"/>
      <c r="L6" s="28"/>
      <c r="M6" s="35"/>
      <c r="N6" s="35"/>
      <c r="O6" s="28"/>
      <c r="P6" s="28"/>
      <c r="Q6" s="35"/>
      <c r="R6" s="35"/>
      <c r="S6" s="35"/>
      <c r="T6" s="35"/>
      <c r="U6" s="35"/>
      <c r="V6" s="35"/>
      <c r="W6" s="28"/>
      <c r="X6" s="28"/>
      <c r="Y6" s="28"/>
      <c r="Z6" s="28"/>
      <c r="AA6" s="28"/>
      <c r="AB6" s="21" t="s">
        <v>108</v>
      </c>
      <c r="AC6" s="21" t="s">
        <v>109</v>
      </c>
      <c r="AD6" s="21" t="s">
        <v>110</v>
      </c>
      <c r="AE6" s="21" t="s">
        <v>111</v>
      </c>
      <c r="AF6" s="21" t="s">
        <v>112</v>
      </c>
      <c r="AG6" s="21" t="s">
        <v>113</v>
      </c>
      <c r="AH6" s="21" t="s">
        <v>114</v>
      </c>
      <c r="AI6" s="21" t="s">
        <v>120</v>
      </c>
      <c r="AJ6" s="21" t="s">
        <v>121</v>
      </c>
      <c r="AK6" s="21" t="s">
        <v>115</v>
      </c>
      <c r="AL6" s="22" t="s">
        <v>116</v>
      </c>
      <c r="AM6" s="22" t="s">
        <v>117</v>
      </c>
    </row>
    <row r="7" spans="1:40" ht="30">
      <c r="A7" s="6">
        <v>1</v>
      </c>
      <c r="B7" s="7">
        <v>670001</v>
      </c>
      <c r="C7" s="8" t="s">
        <v>5</v>
      </c>
      <c r="D7" s="3"/>
      <c r="E7" s="3"/>
      <c r="F7" s="3"/>
      <c r="G7" s="3"/>
      <c r="H7" s="5"/>
      <c r="I7" s="5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23"/>
    </row>
    <row r="8" spans="1:40" ht="15.75">
      <c r="A8" s="6">
        <v>2</v>
      </c>
      <c r="B8" s="9">
        <v>670002</v>
      </c>
      <c r="C8" s="25" t="s">
        <v>1</v>
      </c>
      <c r="D8" s="5">
        <f>3000-157-108-150-100+800-39</f>
        <v>3246</v>
      </c>
      <c r="E8" s="3"/>
      <c r="F8" s="3"/>
      <c r="G8" s="3"/>
      <c r="H8" s="5"/>
      <c r="I8" s="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5">
        <v>16</v>
      </c>
      <c r="Z8" s="5">
        <v>130</v>
      </c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23"/>
    </row>
    <row r="9" spans="1:40" ht="30">
      <c r="A9" s="6">
        <v>3</v>
      </c>
      <c r="B9" s="9">
        <v>670003</v>
      </c>
      <c r="C9" s="25" t="s">
        <v>2</v>
      </c>
      <c r="D9" s="3"/>
      <c r="E9" s="3"/>
      <c r="F9" s="3"/>
      <c r="G9" s="3"/>
      <c r="H9" s="5"/>
      <c r="I9" s="5"/>
      <c r="J9" s="3"/>
      <c r="K9" s="3"/>
      <c r="L9" s="3"/>
      <c r="M9" s="5"/>
      <c r="N9" s="5"/>
      <c r="O9" s="5"/>
      <c r="P9" s="5"/>
      <c r="Q9" s="3"/>
      <c r="R9" s="5"/>
      <c r="S9" s="5"/>
      <c r="T9" s="3"/>
      <c r="U9" s="5"/>
      <c r="V9" s="5"/>
      <c r="W9" s="5"/>
      <c r="X9" s="5"/>
      <c r="Y9" s="5"/>
      <c r="Z9" s="3"/>
      <c r="AA9" s="3">
        <v>25</v>
      </c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23"/>
    </row>
    <row r="10" spans="1:40" ht="30">
      <c r="A10" s="6">
        <v>4</v>
      </c>
      <c r="B10" s="7">
        <v>670004</v>
      </c>
      <c r="C10" s="25" t="s">
        <v>3</v>
      </c>
      <c r="D10" s="3"/>
      <c r="E10" s="3"/>
      <c r="F10" s="3"/>
      <c r="G10" s="3"/>
      <c r="H10" s="5"/>
      <c r="I10" s="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23"/>
    </row>
    <row r="11" spans="1:40" ht="30">
      <c r="A11" s="6">
        <v>5</v>
      </c>
      <c r="B11" s="9">
        <v>670005</v>
      </c>
      <c r="C11" s="25" t="s">
        <v>4</v>
      </c>
      <c r="D11" s="3"/>
      <c r="E11" s="3"/>
      <c r="F11" s="3"/>
      <c r="G11" s="3"/>
      <c r="H11" s="5"/>
      <c r="I11" s="5"/>
      <c r="J11" s="3"/>
      <c r="K11" s="3"/>
      <c r="L11" s="3"/>
      <c r="M11" s="5"/>
      <c r="N11" s="5"/>
      <c r="O11" s="5">
        <f>8000+2336</f>
        <v>10336</v>
      </c>
      <c r="P11" s="5">
        <f>8000+1894</f>
        <v>9894</v>
      </c>
      <c r="Q11" s="3">
        <v>12500</v>
      </c>
      <c r="R11" s="5"/>
      <c r="S11" s="5"/>
      <c r="T11" s="3"/>
      <c r="U11" s="5"/>
      <c r="V11" s="5"/>
      <c r="W11" s="5"/>
      <c r="X11" s="5"/>
      <c r="Y11" s="5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23"/>
    </row>
    <row r="12" spans="1:40" ht="30">
      <c r="A12" s="6">
        <v>6</v>
      </c>
      <c r="B12" s="7">
        <v>670006</v>
      </c>
      <c r="C12" s="25" t="s">
        <v>58</v>
      </c>
      <c r="D12" s="3"/>
      <c r="E12" s="3"/>
      <c r="F12" s="3"/>
      <c r="G12" s="3"/>
      <c r="H12" s="5"/>
      <c r="I12" s="5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23"/>
    </row>
    <row r="13" spans="1:40" ht="30">
      <c r="A13" s="6">
        <v>7</v>
      </c>
      <c r="B13" s="7">
        <v>670008</v>
      </c>
      <c r="C13" s="25" t="s">
        <v>59</v>
      </c>
      <c r="D13" s="3"/>
      <c r="E13" s="3"/>
      <c r="F13" s="3"/>
      <c r="G13" s="3"/>
      <c r="H13" s="5"/>
      <c r="I13" s="5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23"/>
    </row>
    <row r="14" spans="1:40" ht="30">
      <c r="A14" s="6">
        <v>8</v>
      </c>
      <c r="B14" s="7">
        <v>670009</v>
      </c>
      <c r="C14" s="25" t="s">
        <v>26</v>
      </c>
      <c r="D14" s="3"/>
      <c r="E14" s="3"/>
      <c r="F14" s="3"/>
      <c r="G14" s="3"/>
      <c r="H14" s="5"/>
      <c r="I14" s="5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23"/>
    </row>
    <row r="15" spans="1:40" ht="30">
      <c r="A15" s="6">
        <v>9</v>
      </c>
      <c r="B15" s="7">
        <v>670010</v>
      </c>
      <c r="C15" s="25" t="s">
        <v>29</v>
      </c>
      <c r="D15" s="3"/>
      <c r="E15" s="3"/>
      <c r="F15" s="3"/>
      <c r="G15" s="3"/>
      <c r="H15" s="5"/>
      <c r="I15" s="5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23"/>
    </row>
    <row r="16" spans="1:40" ht="30">
      <c r="A16" s="6">
        <v>10</v>
      </c>
      <c r="B16" s="7">
        <v>670011</v>
      </c>
      <c r="C16" s="25" t="s">
        <v>32</v>
      </c>
      <c r="D16" s="3"/>
      <c r="E16" s="3"/>
      <c r="F16" s="3"/>
      <c r="G16" s="5"/>
      <c r="H16" s="5"/>
      <c r="I16" s="5"/>
      <c r="J16" s="5"/>
      <c r="K16" s="5"/>
      <c r="L16" s="5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23"/>
    </row>
    <row r="17" spans="1:40" ht="15.75">
      <c r="A17" s="6">
        <v>11</v>
      </c>
      <c r="B17" s="9">
        <v>670012</v>
      </c>
      <c r="C17" s="25" t="s">
        <v>51</v>
      </c>
      <c r="D17" s="3"/>
      <c r="E17" s="3"/>
      <c r="F17" s="3"/>
      <c r="G17" s="3"/>
      <c r="H17" s="5"/>
      <c r="I17" s="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>
        <v>30</v>
      </c>
      <c r="AC17" s="3">
        <v>4</v>
      </c>
      <c r="AD17" s="3">
        <v>9</v>
      </c>
      <c r="AE17" s="3">
        <v>22</v>
      </c>
      <c r="AF17" s="3">
        <v>4</v>
      </c>
      <c r="AG17" s="3">
        <v>4</v>
      </c>
      <c r="AH17" s="3">
        <v>4</v>
      </c>
      <c r="AI17" s="3">
        <v>0</v>
      </c>
      <c r="AJ17" s="3">
        <v>101</v>
      </c>
      <c r="AK17" s="3">
        <v>152</v>
      </c>
      <c r="AL17" s="3">
        <v>30</v>
      </c>
      <c r="AM17" s="3">
        <v>22</v>
      </c>
      <c r="AN17" s="23"/>
    </row>
    <row r="18" spans="1:40" ht="15.75">
      <c r="A18" s="6">
        <v>12</v>
      </c>
      <c r="B18" s="9">
        <v>670013</v>
      </c>
      <c r="C18" s="25" t="s">
        <v>20</v>
      </c>
      <c r="D18" s="3"/>
      <c r="E18" s="3"/>
      <c r="F18" s="3"/>
      <c r="G18" s="3"/>
      <c r="H18" s="5"/>
      <c r="I18" s="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>
        <v>13</v>
      </c>
      <c r="AC18" s="3">
        <v>4</v>
      </c>
      <c r="AD18" s="3">
        <v>6</v>
      </c>
      <c r="AE18" s="3">
        <v>0</v>
      </c>
      <c r="AF18" s="3">
        <v>4</v>
      </c>
      <c r="AG18" s="3">
        <v>4</v>
      </c>
      <c r="AH18" s="3">
        <v>4</v>
      </c>
      <c r="AI18" s="3">
        <v>332</v>
      </c>
      <c r="AJ18" s="3">
        <v>0</v>
      </c>
      <c r="AK18" s="3">
        <v>59</v>
      </c>
      <c r="AL18" s="3">
        <v>13</v>
      </c>
      <c r="AM18" s="3">
        <v>6</v>
      </c>
      <c r="AN18" s="23"/>
    </row>
    <row r="19" spans="1:40" ht="15.75">
      <c r="A19" s="6">
        <v>13</v>
      </c>
      <c r="B19" s="9">
        <v>670015</v>
      </c>
      <c r="C19" s="25" t="s">
        <v>21</v>
      </c>
      <c r="D19" s="3"/>
      <c r="E19" s="3"/>
      <c r="F19" s="3"/>
      <c r="G19" s="3"/>
      <c r="H19" s="5"/>
      <c r="I19" s="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>
        <v>22</v>
      </c>
      <c r="Z19" s="3">
        <v>212</v>
      </c>
      <c r="AA19" s="3"/>
      <c r="AB19" s="3">
        <v>25</v>
      </c>
      <c r="AC19" s="3">
        <v>44</v>
      </c>
      <c r="AD19" s="3">
        <v>9</v>
      </c>
      <c r="AE19" s="3">
        <v>27</v>
      </c>
      <c r="AF19" s="3">
        <v>9</v>
      </c>
      <c r="AG19" s="3">
        <v>9</v>
      </c>
      <c r="AH19" s="3">
        <v>12</v>
      </c>
      <c r="AI19" s="3">
        <v>3</v>
      </c>
      <c r="AJ19" s="3">
        <v>502</v>
      </c>
      <c r="AK19" s="3">
        <v>215</v>
      </c>
      <c r="AL19" s="3">
        <v>25</v>
      </c>
      <c r="AM19" s="3">
        <v>27</v>
      </c>
      <c r="AN19" s="23"/>
    </row>
    <row r="20" spans="1:40" ht="15.75">
      <c r="A20" s="6">
        <v>14</v>
      </c>
      <c r="B20" s="9">
        <v>670017</v>
      </c>
      <c r="C20" s="25" t="s">
        <v>22</v>
      </c>
      <c r="D20" s="3"/>
      <c r="E20" s="3"/>
      <c r="F20" s="3"/>
      <c r="G20" s="3"/>
      <c r="H20" s="5"/>
      <c r="I20" s="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>
        <v>18</v>
      </c>
      <c r="AC20" s="3">
        <v>7</v>
      </c>
      <c r="AD20" s="3">
        <v>14</v>
      </c>
      <c r="AE20" s="3">
        <v>0</v>
      </c>
      <c r="AF20" s="3">
        <v>4</v>
      </c>
      <c r="AG20" s="3">
        <v>4</v>
      </c>
      <c r="AH20" s="3">
        <v>4</v>
      </c>
      <c r="AI20" s="3">
        <v>0</v>
      </c>
      <c r="AJ20" s="3">
        <v>367</v>
      </c>
      <c r="AK20" s="3">
        <v>68</v>
      </c>
      <c r="AL20" s="3">
        <v>18</v>
      </c>
      <c r="AM20" s="3">
        <v>14</v>
      </c>
      <c r="AN20" s="23"/>
    </row>
    <row r="21" spans="1:40" ht="15.75">
      <c r="A21" s="6">
        <v>15</v>
      </c>
      <c r="B21" s="9">
        <v>670018</v>
      </c>
      <c r="C21" s="25" t="s">
        <v>23</v>
      </c>
      <c r="D21" s="3"/>
      <c r="E21" s="3"/>
      <c r="F21" s="3"/>
      <c r="G21" s="3"/>
      <c r="H21" s="5"/>
      <c r="I21" s="5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>
        <v>99</v>
      </c>
      <c r="AC21" s="3">
        <v>19</v>
      </c>
      <c r="AD21" s="3">
        <v>10</v>
      </c>
      <c r="AE21" s="3">
        <v>0</v>
      </c>
      <c r="AF21" s="3">
        <v>9</v>
      </c>
      <c r="AG21" s="3">
        <v>29</v>
      </c>
      <c r="AH21" s="3">
        <v>9</v>
      </c>
      <c r="AI21" s="3">
        <v>50</v>
      </c>
      <c r="AJ21" s="3">
        <v>752</v>
      </c>
      <c r="AK21" s="3">
        <v>142</v>
      </c>
      <c r="AL21" s="3">
        <v>99</v>
      </c>
      <c r="AM21" s="3">
        <v>10</v>
      </c>
      <c r="AN21" s="23"/>
    </row>
    <row r="22" spans="1:40" ht="15.75">
      <c r="A22" s="6">
        <v>16</v>
      </c>
      <c r="B22" s="9">
        <v>670020</v>
      </c>
      <c r="C22" s="25" t="s">
        <v>77</v>
      </c>
      <c r="D22" s="3"/>
      <c r="E22" s="3"/>
      <c r="F22" s="3"/>
      <c r="G22" s="3"/>
      <c r="H22" s="5"/>
      <c r="I22" s="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>
        <v>46</v>
      </c>
      <c r="AC22" s="3">
        <v>10</v>
      </c>
      <c r="AD22" s="3">
        <v>14</v>
      </c>
      <c r="AE22" s="3">
        <v>0</v>
      </c>
      <c r="AF22" s="3">
        <v>5</v>
      </c>
      <c r="AG22" s="3">
        <v>5</v>
      </c>
      <c r="AH22" s="3">
        <v>5</v>
      </c>
      <c r="AI22" s="3">
        <v>100</v>
      </c>
      <c r="AJ22" s="3">
        <v>375</v>
      </c>
      <c r="AK22" s="3">
        <v>84</v>
      </c>
      <c r="AL22" s="3">
        <v>46</v>
      </c>
      <c r="AM22" s="3">
        <v>14</v>
      </c>
      <c r="AN22" s="23"/>
    </row>
    <row r="23" spans="1:40" ht="15.75">
      <c r="A23" s="6">
        <v>17</v>
      </c>
      <c r="B23" s="9">
        <v>670022</v>
      </c>
      <c r="C23" s="25" t="s">
        <v>24</v>
      </c>
      <c r="D23" s="3"/>
      <c r="E23" s="3"/>
      <c r="F23" s="3"/>
      <c r="G23" s="3"/>
      <c r="H23" s="5"/>
      <c r="I23" s="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>
        <v>42</v>
      </c>
      <c r="AC23" s="3">
        <v>3</v>
      </c>
      <c r="AD23" s="3">
        <v>5</v>
      </c>
      <c r="AE23" s="3">
        <v>0</v>
      </c>
      <c r="AF23" s="3">
        <v>2</v>
      </c>
      <c r="AG23" s="3">
        <v>2</v>
      </c>
      <c r="AH23" s="3">
        <v>2</v>
      </c>
      <c r="AI23" s="3">
        <v>3</v>
      </c>
      <c r="AJ23" s="3">
        <v>266</v>
      </c>
      <c r="AK23" s="3">
        <v>51</v>
      </c>
      <c r="AL23" s="3">
        <v>42</v>
      </c>
      <c r="AM23" s="3">
        <v>5</v>
      </c>
      <c r="AN23" s="23"/>
    </row>
    <row r="24" spans="1:40" ht="15.75">
      <c r="A24" s="6">
        <v>18</v>
      </c>
      <c r="B24" s="9">
        <v>670023</v>
      </c>
      <c r="C24" s="25" t="s">
        <v>25</v>
      </c>
      <c r="D24" s="3"/>
      <c r="E24" s="3"/>
      <c r="F24" s="3"/>
      <c r="G24" s="3"/>
      <c r="H24" s="5"/>
      <c r="I24" s="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>
        <v>25</v>
      </c>
      <c r="AC24" s="3">
        <v>2</v>
      </c>
      <c r="AD24" s="3">
        <v>7</v>
      </c>
      <c r="AE24" s="3">
        <v>0</v>
      </c>
      <c r="AF24" s="3">
        <v>2</v>
      </c>
      <c r="AG24" s="3">
        <v>2</v>
      </c>
      <c r="AH24" s="3">
        <v>2</v>
      </c>
      <c r="AI24" s="3">
        <v>5</v>
      </c>
      <c r="AJ24" s="3">
        <v>25</v>
      </c>
      <c r="AK24" s="3">
        <v>64</v>
      </c>
      <c r="AL24" s="3">
        <v>25</v>
      </c>
      <c r="AM24" s="3">
        <v>7</v>
      </c>
      <c r="AN24" s="23"/>
    </row>
    <row r="25" spans="1:40" ht="15.75">
      <c r="A25" s="6">
        <v>19</v>
      </c>
      <c r="B25" s="9">
        <v>670024</v>
      </c>
      <c r="C25" s="25" t="s">
        <v>60</v>
      </c>
      <c r="D25" s="3"/>
      <c r="E25" s="3"/>
      <c r="F25" s="3"/>
      <c r="G25" s="3"/>
      <c r="H25" s="5"/>
      <c r="I25" s="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>
        <v>22</v>
      </c>
      <c r="AC25" s="3">
        <v>1</v>
      </c>
      <c r="AD25" s="3">
        <v>7</v>
      </c>
      <c r="AE25" s="3">
        <v>0</v>
      </c>
      <c r="AF25" s="3">
        <v>1</v>
      </c>
      <c r="AG25" s="3">
        <v>1</v>
      </c>
      <c r="AH25" s="3">
        <v>1</v>
      </c>
      <c r="AI25" s="3">
        <v>10</v>
      </c>
      <c r="AJ25" s="3">
        <v>23</v>
      </c>
      <c r="AK25" s="3">
        <v>52</v>
      </c>
      <c r="AL25" s="3">
        <v>22</v>
      </c>
      <c r="AM25" s="3">
        <v>7</v>
      </c>
      <c r="AN25" s="23"/>
    </row>
    <row r="26" spans="1:40" ht="15.75">
      <c r="A26" s="6">
        <v>20</v>
      </c>
      <c r="B26" s="9">
        <v>670026</v>
      </c>
      <c r="C26" s="25" t="s">
        <v>40</v>
      </c>
      <c r="D26" s="3"/>
      <c r="E26" s="3"/>
      <c r="F26" s="3"/>
      <c r="G26" s="3"/>
      <c r="H26" s="5"/>
      <c r="I26" s="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>
        <v>195</v>
      </c>
      <c r="AC26" s="3">
        <v>10</v>
      </c>
      <c r="AD26" s="3">
        <v>14</v>
      </c>
      <c r="AE26" s="3">
        <v>0</v>
      </c>
      <c r="AF26" s="3">
        <v>10</v>
      </c>
      <c r="AG26" s="3">
        <v>10</v>
      </c>
      <c r="AH26" s="3">
        <v>10</v>
      </c>
      <c r="AI26" s="3">
        <v>0</v>
      </c>
      <c r="AJ26" s="3">
        <v>822</v>
      </c>
      <c r="AK26" s="3">
        <v>146</v>
      </c>
      <c r="AL26" s="3">
        <v>195</v>
      </c>
      <c r="AM26" s="3">
        <v>14</v>
      </c>
      <c r="AN26" s="23"/>
    </row>
    <row r="27" spans="1:40" ht="15.75">
      <c r="A27" s="6">
        <v>21</v>
      </c>
      <c r="B27" s="9">
        <v>670027</v>
      </c>
      <c r="C27" s="25" t="s">
        <v>27</v>
      </c>
      <c r="D27" s="3"/>
      <c r="E27" s="3"/>
      <c r="F27" s="3"/>
      <c r="G27" s="3"/>
      <c r="H27" s="5"/>
      <c r="I27" s="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>
        <v>35</v>
      </c>
      <c r="Z27" s="3">
        <v>315</v>
      </c>
      <c r="AA27" s="3"/>
      <c r="AB27" s="3">
        <v>37</v>
      </c>
      <c r="AC27" s="3">
        <v>28</v>
      </c>
      <c r="AD27" s="3">
        <v>28</v>
      </c>
      <c r="AE27" s="3">
        <v>58</v>
      </c>
      <c r="AF27" s="3">
        <v>28</v>
      </c>
      <c r="AG27" s="3">
        <v>28</v>
      </c>
      <c r="AH27" s="3">
        <v>28</v>
      </c>
      <c r="AI27" s="3">
        <v>0</v>
      </c>
      <c r="AJ27" s="3">
        <v>248</v>
      </c>
      <c r="AK27" s="3">
        <v>348</v>
      </c>
      <c r="AL27" s="3">
        <v>37</v>
      </c>
      <c r="AM27" s="3">
        <v>58</v>
      </c>
      <c r="AN27" s="23"/>
    </row>
    <row r="28" spans="1:40" ht="15.75">
      <c r="A28" s="6">
        <v>22</v>
      </c>
      <c r="B28" s="9">
        <v>670028</v>
      </c>
      <c r="C28" s="25" t="s">
        <v>28</v>
      </c>
      <c r="D28" s="3"/>
      <c r="E28" s="3"/>
      <c r="F28" s="3"/>
      <c r="G28" s="3"/>
      <c r="H28" s="5"/>
      <c r="I28" s="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>
        <v>0</v>
      </c>
      <c r="Z28" s="3">
        <v>0</v>
      </c>
      <c r="AA28" s="3"/>
      <c r="AB28" s="3">
        <v>98</v>
      </c>
      <c r="AC28" s="3">
        <v>46</v>
      </c>
      <c r="AD28" s="3">
        <v>6</v>
      </c>
      <c r="AE28" s="3">
        <v>10</v>
      </c>
      <c r="AF28" s="3">
        <v>6</v>
      </c>
      <c r="AG28" s="3">
        <v>11</v>
      </c>
      <c r="AH28" s="3">
        <v>46</v>
      </c>
      <c r="AI28" s="3">
        <v>100</v>
      </c>
      <c r="AJ28" s="3">
        <v>480</v>
      </c>
      <c r="AK28" s="3">
        <v>110</v>
      </c>
      <c r="AL28" s="3">
        <v>98</v>
      </c>
      <c r="AM28" s="3">
        <v>10</v>
      </c>
      <c r="AN28" s="23"/>
    </row>
    <row r="29" spans="1:40" ht="15.75">
      <c r="A29" s="6">
        <v>23</v>
      </c>
      <c r="B29" s="9">
        <v>670029</v>
      </c>
      <c r="C29" s="25" t="s">
        <v>50</v>
      </c>
      <c r="D29" s="3"/>
      <c r="E29" s="3"/>
      <c r="F29" s="3"/>
      <c r="G29" s="3"/>
      <c r="H29" s="5"/>
      <c r="I29" s="5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>
        <v>21</v>
      </c>
      <c r="Z29" s="3">
        <v>189</v>
      </c>
      <c r="AA29" s="3"/>
      <c r="AB29" s="3">
        <v>56</v>
      </c>
      <c r="AC29" s="3">
        <v>43</v>
      </c>
      <c r="AD29" s="3">
        <v>38</v>
      </c>
      <c r="AE29" s="3">
        <v>34</v>
      </c>
      <c r="AF29" s="3">
        <v>28</v>
      </c>
      <c r="AG29" s="3">
        <v>8</v>
      </c>
      <c r="AH29" s="3">
        <v>58</v>
      </c>
      <c r="AI29" s="3">
        <v>5</v>
      </c>
      <c r="AJ29" s="3">
        <v>892</v>
      </c>
      <c r="AK29" s="3">
        <v>332</v>
      </c>
      <c r="AL29" s="3">
        <v>56</v>
      </c>
      <c r="AM29" s="3">
        <v>34</v>
      </c>
      <c r="AN29" s="23"/>
    </row>
    <row r="30" spans="1:40" ht="15.75">
      <c r="A30" s="6">
        <v>24</v>
      </c>
      <c r="B30" s="9">
        <v>670030</v>
      </c>
      <c r="C30" s="25" t="s">
        <v>78</v>
      </c>
      <c r="D30" s="3"/>
      <c r="E30" s="3"/>
      <c r="F30" s="3"/>
      <c r="G30" s="3"/>
      <c r="H30" s="5"/>
      <c r="I30" s="5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>
        <v>0</v>
      </c>
      <c r="Z30" s="3">
        <v>0</v>
      </c>
      <c r="AA30" s="3"/>
      <c r="AB30" s="3">
        <v>32</v>
      </c>
      <c r="AC30" s="3">
        <v>5</v>
      </c>
      <c r="AD30" s="3">
        <v>20</v>
      </c>
      <c r="AE30" s="3">
        <v>0</v>
      </c>
      <c r="AF30" s="3">
        <v>5</v>
      </c>
      <c r="AG30" s="3">
        <v>5</v>
      </c>
      <c r="AH30" s="3">
        <v>5</v>
      </c>
      <c r="AI30" s="3">
        <v>100</v>
      </c>
      <c r="AJ30" s="3">
        <v>358</v>
      </c>
      <c r="AK30" s="3">
        <v>110</v>
      </c>
      <c r="AL30" s="3">
        <v>32</v>
      </c>
      <c r="AM30" s="3">
        <v>20</v>
      </c>
      <c r="AN30" s="23"/>
    </row>
    <row r="31" spans="1:40" ht="15.75">
      <c r="A31" s="6">
        <v>25</v>
      </c>
      <c r="B31" s="9">
        <v>670033</v>
      </c>
      <c r="C31" s="25" t="s">
        <v>31</v>
      </c>
      <c r="D31" s="3"/>
      <c r="E31" s="3"/>
      <c r="F31" s="3"/>
      <c r="G31" s="3"/>
      <c r="H31" s="5"/>
      <c r="I31" s="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>
        <v>0</v>
      </c>
      <c r="Z31" s="3">
        <v>0</v>
      </c>
      <c r="AA31" s="3"/>
      <c r="AB31" s="3">
        <v>10</v>
      </c>
      <c r="AC31" s="3">
        <v>3</v>
      </c>
      <c r="AD31" s="3">
        <v>3</v>
      </c>
      <c r="AE31" s="3">
        <v>0</v>
      </c>
      <c r="AF31" s="3">
        <v>2</v>
      </c>
      <c r="AG31" s="3">
        <v>2</v>
      </c>
      <c r="AH31" s="3">
        <v>2</v>
      </c>
      <c r="AI31" s="3">
        <v>30</v>
      </c>
      <c r="AJ31" s="3">
        <v>23</v>
      </c>
      <c r="AK31" s="3">
        <v>30</v>
      </c>
      <c r="AL31" s="3">
        <v>10</v>
      </c>
      <c r="AM31" s="3">
        <v>3</v>
      </c>
      <c r="AN31" s="23"/>
    </row>
    <row r="32" spans="1:40" ht="15.75">
      <c r="A32" s="6">
        <v>26</v>
      </c>
      <c r="B32" s="9">
        <v>670036</v>
      </c>
      <c r="C32" s="25" t="s">
        <v>33</v>
      </c>
      <c r="D32" s="3"/>
      <c r="E32" s="3"/>
      <c r="F32" s="3"/>
      <c r="G32" s="3"/>
      <c r="H32" s="5"/>
      <c r="I32" s="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>
        <v>37</v>
      </c>
      <c r="Z32" s="3">
        <v>428</v>
      </c>
      <c r="AA32" s="3"/>
      <c r="AB32" s="3">
        <v>58</v>
      </c>
      <c r="AC32" s="3">
        <v>26</v>
      </c>
      <c r="AD32" s="3">
        <v>26</v>
      </c>
      <c r="AE32" s="3">
        <v>42</v>
      </c>
      <c r="AF32" s="3">
        <v>16</v>
      </c>
      <c r="AG32" s="3">
        <v>16</v>
      </c>
      <c r="AH32" s="3">
        <v>11</v>
      </c>
      <c r="AI32" s="3">
        <v>0</v>
      </c>
      <c r="AJ32" s="3">
        <v>343</v>
      </c>
      <c r="AK32" s="3">
        <v>21</v>
      </c>
      <c r="AL32" s="3">
        <v>58</v>
      </c>
      <c r="AM32" s="3">
        <v>42</v>
      </c>
      <c r="AN32" s="23"/>
    </row>
    <row r="33" spans="1:40" ht="15.75">
      <c r="A33" s="6">
        <v>27</v>
      </c>
      <c r="B33" s="9">
        <v>670039</v>
      </c>
      <c r="C33" s="25" t="s">
        <v>11</v>
      </c>
      <c r="D33" s="3"/>
      <c r="E33" s="3"/>
      <c r="F33" s="3"/>
      <c r="G33" s="3"/>
      <c r="H33" s="5"/>
      <c r="I33" s="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>
        <v>27</v>
      </c>
      <c r="Z33" s="3">
        <v>239</v>
      </c>
      <c r="AA33" s="3"/>
      <c r="AB33" s="3">
        <v>0</v>
      </c>
      <c r="AC33" s="3">
        <v>50</v>
      </c>
      <c r="AD33" s="3">
        <v>20</v>
      </c>
      <c r="AE33" s="3">
        <v>37</v>
      </c>
      <c r="AF33" s="3">
        <v>0</v>
      </c>
      <c r="AG33" s="3">
        <v>20</v>
      </c>
      <c r="AH33" s="3">
        <v>30</v>
      </c>
      <c r="AI33" s="3">
        <v>100</v>
      </c>
      <c r="AJ33" s="3">
        <v>1509</v>
      </c>
      <c r="AK33" s="3">
        <v>338</v>
      </c>
      <c r="AL33" s="3">
        <v>0</v>
      </c>
      <c r="AM33" s="3">
        <v>37</v>
      </c>
      <c r="AN33" s="23"/>
    </row>
    <row r="34" spans="1:40" ht="15.75">
      <c r="A34" s="6">
        <v>28</v>
      </c>
      <c r="B34" s="9">
        <v>670040</v>
      </c>
      <c r="C34" s="25" t="s">
        <v>12</v>
      </c>
      <c r="D34" s="3"/>
      <c r="E34" s="3"/>
      <c r="F34" s="3"/>
      <c r="G34" s="3"/>
      <c r="H34" s="5"/>
      <c r="I34" s="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5">
        <f>1192+802</f>
        <v>1994</v>
      </c>
      <c r="X34" s="5">
        <f>405+18</f>
        <v>423</v>
      </c>
      <c r="Y34" s="5">
        <v>79</v>
      </c>
      <c r="Z34" s="3">
        <v>318</v>
      </c>
      <c r="AA34" s="3"/>
      <c r="AB34" s="3">
        <v>0</v>
      </c>
      <c r="AC34" s="3">
        <v>9</v>
      </c>
      <c r="AD34" s="3">
        <v>9</v>
      </c>
      <c r="AE34" s="3">
        <v>38</v>
      </c>
      <c r="AF34" s="3">
        <v>0</v>
      </c>
      <c r="AG34" s="3">
        <v>9</v>
      </c>
      <c r="AH34" s="3">
        <v>9</v>
      </c>
      <c r="AI34" s="3">
        <v>100</v>
      </c>
      <c r="AJ34" s="3">
        <v>1113</v>
      </c>
      <c r="AK34" s="3">
        <v>214</v>
      </c>
      <c r="AL34" s="3">
        <v>0</v>
      </c>
      <c r="AM34" s="3">
        <v>38</v>
      </c>
      <c r="AN34" s="23"/>
    </row>
    <row r="35" spans="1:40" ht="15.75">
      <c r="A35" s="6">
        <v>29</v>
      </c>
      <c r="B35" s="9">
        <v>670041</v>
      </c>
      <c r="C35" s="8" t="s">
        <v>13</v>
      </c>
      <c r="D35" s="3"/>
      <c r="E35" s="3"/>
      <c r="F35" s="3"/>
      <c r="G35" s="3"/>
      <c r="H35" s="5"/>
      <c r="I35" s="5"/>
      <c r="J35" s="3"/>
      <c r="K35" s="3"/>
      <c r="L35" s="3"/>
      <c r="M35" s="3"/>
      <c r="N35" s="3"/>
      <c r="O35" s="3"/>
      <c r="P35" s="3"/>
      <c r="Q35" s="3"/>
      <c r="R35" s="5"/>
      <c r="S35" s="5"/>
      <c r="T35" s="5"/>
      <c r="U35" s="5"/>
      <c r="V35" s="5"/>
      <c r="W35" s="5"/>
      <c r="X35" s="5"/>
      <c r="Y35" s="5">
        <v>25</v>
      </c>
      <c r="Z35" s="3">
        <v>289</v>
      </c>
      <c r="AA35" s="3"/>
      <c r="AB35" s="3">
        <v>0</v>
      </c>
      <c r="AC35" s="3">
        <v>6</v>
      </c>
      <c r="AD35" s="3">
        <v>36</v>
      </c>
      <c r="AE35" s="3">
        <v>15</v>
      </c>
      <c r="AF35" s="3">
        <v>0</v>
      </c>
      <c r="AG35" s="3">
        <v>26</v>
      </c>
      <c r="AH35" s="3">
        <v>36</v>
      </c>
      <c r="AI35" s="3">
        <v>5</v>
      </c>
      <c r="AJ35" s="3">
        <v>1659</v>
      </c>
      <c r="AK35" s="3">
        <v>301</v>
      </c>
      <c r="AL35" s="3">
        <v>0</v>
      </c>
      <c r="AM35" s="3">
        <v>15</v>
      </c>
      <c r="AN35" s="23"/>
    </row>
    <row r="36" spans="1:40" ht="15.75">
      <c r="A36" s="6">
        <v>30</v>
      </c>
      <c r="B36" s="9">
        <v>670042</v>
      </c>
      <c r="C36" s="8" t="s">
        <v>14</v>
      </c>
      <c r="D36" s="3"/>
      <c r="E36" s="3"/>
      <c r="F36" s="3"/>
      <c r="G36" s="3"/>
      <c r="H36" s="5"/>
      <c r="I36" s="5"/>
      <c r="J36" s="3"/>
      <c r="K36" s="3"/>
      <c r="L36" s="3"/>
      <c r="M36" s="3"/>
      <c r="N36" s="3"/>
      <c r="O36" s="3"/>
      <c r="P36" s="3"/>
      <c r="Q36" s="3"/>
      <c r="R36" s="5"/>
      <c r="S36" s="5"/>
      <c r="T36" s="5"/>
      <c r="U36" s="5"/>
      <c r="V36" s="5">
        <v>1130</v>
      </c>
      <c r="W36" s="5"/>
      <c r="X36" s="5"/>
      <c r="Y36" s="5">
        <v>0</v>
      </c>
      <c r="Z36" s="3">
        <v>0</v>
      </c>
      <c r="AA36" s="3"/>
      <c r="AB36" s="3">
        <v>0</v>
      </c>
      <c r="AC36" s="3">
        <v>6</v>
      </c>
      <c r="AD36" s="3">
        <v>16</v>
      </c>
      <c r="AE36" s="3">
        <v>27</v>
      </c>
      <c r="AF36" s="3">
        <v>0</v>
      </c>
      <c r="AG36" s="3">
        <v>6</v>
      </c>
      <c r="AH36" s="3">
        <v>6</v>
      </c>
      <c r="AI36" s="3">
        <v>10</v>
      </c>
      <c r="AJ36" s="3">
        <v>116</v>
      </c>
      <c r="AK36" s="3">
        <v>206</v>
      </c>
      <c r="AL36" s="3">
        <v>0</v>
      </c>
      <c r="AM36" s="3">
        <v>27</v>
      </c>
      <c r="AN36" s="23"/>
    </row>
    <row r="37" spans="1:40" ht="15.75">
      <c r="A37" s="6">
        <v>31</v>
      </c>
      <c r="B37" s="9">
        <v>670043</v>
      </c>
      <c r="C37" s="8" t="s">
        <v>15</v>
      </c>
      <c r="D37" s="3"/>
      <c r="E37" s="3"/>
      <c r="F37" s="3"/>
      <c r="G37" s="5"/>
      <c r="H37" s="5"/>
      <c r="I37" s="5"/>
      <c r="J37" s="5"/>
      <c r="K37" s="5"/>
      <c r="L37" s="5"/>
      <c r="M37" s="3"/>
      <c r="N37" s="3"/>
      <c r="O37" s="3"/>
      <c r="P37" s="3"/>
      <c r="Q37" s="3"/>
      <c r="R37" s="5"/>
      <c r="S37" s="5"/>
      <c r="T37" s="5"/>
      <c r="U37" s="5"/>
      <c r="V37" s="5"/>
      <c r="W37" s="5"/>
      <c r="X37" s="5"/>
      <c r="Y37" s="5">
        <v>28</v>
      </c>
      <c r="Z37" s="3">
        <v>277</v>
      </c>
      <c r="AA37" s="3"/>
      <c r="AB37" s="3">
        <v>0</v>
      </c>
      <c r="AC37" s="3">
        <v>11</v>
      </c>
      <c r="AD37" s="3">
        <v>17</v>
      </c>
      <c r="AE37" s="3">
        <v>20</v>
      </c>
      <c r="AF37" s="3">
        <v>0</v>
      </c>
      <c r="AG37" s="3">
        <v>7</v>
      </c>
      <c r="AH37" s="3">
        <v>7</v>
      </c>
      <c r="AI37" s="3">
        <v>100</v>
      </c>
      <c r="AJ37" s="3">
        <v>952</v>
      </c>
      <c r="AK37" s="3">
        <v>186</v>
      </c>
      <c r="AL37" s="3">
        <v>0</v>
      </c>
      <c r="AM37" s="3">
        <v>20</v>
      </c>
      <c r="AN37" s="23"/>
    </row>
    <row r="38" spans="1:40" ht="15.75">
      <c r="A38" s="6">
        <v>32</v>
      </c>
      <c r="B38" s="9">
        <v>670044</v>
      </c>
      <c r="C38" s="8" t="s">
        <v>16</v>
      </c>
      <c r="D38" s="3"/>
      <c r="E38" s="3"/>
      <c r="F38" s="3"/>
      <c r="G38" s="5"/>
      <c r="H38" s="5"/>
      <c r="I38" s="5"/>
      <c r="J38" s="5"/>
      <c r="K38" s="5"/>
      <c r="L38" s="5"/>
      <c r="M38" s="3"/>
      <c r="N38" s="3"/>
      <c r="O38" s="3"/>
      <c r="P38" s="3"/>
      <c r="Q38" s="3"/>
      <c r="R38" s="5"/>
      <c r="S38" s="5"/>
      <c r="T38" s="5"/>
      <c r="U38" s="5"/>
      <c r="V38" s="5"/>
      <c r="W38" s="5"/>
      <c r="X38" s="5"/>
      <c r="Y38" s="5">
        <v>0</v>
      </c>
      <c r="Z38" s="3">
        <v>0</v>
      </c>
      <c r="AA38" s="3"/>
      <c r="AB38" s="3">
        <v>0</v>
      </c>
      <c r="AC38" s="3">
        <v>45</v>
      </c>
      <c r="AD38" s="3">
        <v>10</v>
      </c>
      <c r="AE38" s="3">
        <v>19</v>
      </c>
      <c r="AF38" s="3">
        <v>0</v>
      </c>
      <c r="AG38" s="3">
        <v>25</v>
      </c>
      <c r="AH38" s="3">
        <v>10</v>
      </c>
      <c r="AI38" s="3">
        <v>5</v>
      </c>
      <c r="AJ38" s="3">
        <v>633</v>
      </c>
      <c r="AK38" s="3">
        <v>168</v>
      </c>
      <c r="AL38" s="3">
        <v>0</v>
      </c>
      <c r="AM38" s="3">
        <v>19</v>
      </c>
      <c r="AN38" s="23"/>
    </row>
    <row r="39" spans="1:40" ht="30">
      <c r="A39" s="6">
        <v>33</v>
      </c>
      <c r="B39" s="9">
        <v>670045</v>
      </c>
      <c r="C39" s="8" t="s">
        <v>10</v>
      </c>
      <c r="D39" s="3"/>
      <c r="E39" s="3"/>
      <c r="F39" s="3"/>
      <c r="G39" s="5"/>
      <c r="H39" s="5"/>
      <c r="I39" s="5"/>
      <c r="J39" s="5"/>
      <c r="K39" s="5"/>
      <c r="L39" s="5"/>
      <c r="M39" s="3"/>
      <c r="N39" s="3"/>
      <c r="O39" s="3"/>
      <c r="P39" s="3"/>
      <c r="Q39" s="3"/>
      <c r="R39" s="5">
        <v>650</v>
      </c>
      <c r="S39" s="5">
        <v>1340</v>
      </c>
      <c r="T39" s="5">
        <v>130</v>
      </c>
      <c r="U39" s="5">
        <v>900</v>
      </c>
      <c r="V39" s="5"/>
      <c r="W39" s="5"/>
      <c r="X39" s="5"/>
      <c r="Y39" s="5">
        <v>38</v>
      </c>
      <c r="Z39" s="3">
        <v>234</v>
      </c>
      <c r="AA39" s="3"/>
      <c r="AB39" s="3">
        <v>0</v>
      </c>
      <c r="AC39" s="3">
        <v>88</v>
      </c>
      <c r="AD39" s="3">
        <v>18</v>
      </c>
      <c r="AE39" s="3">
        <v>83</v>
      </c>
      <c r="AF39" s="3">
        <v>0</v>
      </c>
      <c r="AG39" s="3">
        <v>13</v>
      </c>
      <c r="AH39" s="3">
        <v>13</v>
      </c>
      <c r="AI39" s="3">
        <v>50</v>
      </c>
      <c r="AJ39" s="3">
        <v>967</v>
      </c>
      <c r="AK39" s="3">
        <v>41</v>
      </c>
      <c r="AL39" s="3">
        <v>0</v>
      </c>
      <c r="AM39" s="3">
        <v>83</v>
      </c>
      <c r="AN39" s="23"/>
    </row>
    <row r="40" spans="1:40" ht="15.75">
      <c r="A40" s="6">
        <v>34</v>
      </c>
      <c r="B40" s="7">
        <v>670046</v>
      </c>
      <c r="C40" s="8" t="s">
        <v>18</v>
      </c>
      <c r="D40" s="3"/>
      <c r="E40" s="3"/>
      <c r="F40" s="3"/>
      <c r="G40" s="5"/>
      <c r="H40" s="5"/>
      <c r="I40" s="5"/>
      <c r="J40" s="5"/>
      <c r="K40" s="5"/>
      <c r="L40" s="5"/>
      <c r="M40" s="3"/>
      <c r="N40" s="3"/>
      <c r="O40" s="3"/>
      <c r="P40" s="3"/>
      <c r="Q40" s="3"/>
      <c r="R40" s="5"/>
      <c r="S40" s="5"/>
      <c r="T40" s="5"/>
      <c r="U40" s="5"/>
      <c r="V40" s="5"/>
      <c r="W40" s="5"/>
      <c r="X40" s="5"/>
      <c r="Y40" s="5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23"/>
    </row>
    <row r="41" spans="1:40" ht="15.75">
      <c r="A41" s="6">
        <v>35</v>
      </c>
      <c r="B41" s="7">
        <v>670047</v>
      </c>
      <c r="C41" s="8" t="s">
        <v>19</v>
      </c>
      <c r="D41" s="3"/>
      <c r="E41" s="3"/>
      <c r="F41" s="3"/>
      <c r="G41" s="5"/>
      <c r="H41" s="5"/>
      <c r="I41" s="5"/>
      <c r="J41" s="5"/>
      <c r="K41" s="5"/>
      <c r="L41" s="5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23"/>
    </row>
    <row r="42" spans="1:40" ht="15.75">
      <c r="A42" s="6">
        <v>36</v>
      </c>
      <c r="B42" s="9">
        <v>670048</v>
      </c>
      <c r="C42" s="25" t="s">
        <v>79</v>
      </c>
      <c r="D42" s="3"/>
      <c r="E42" s="3"/>
      <c r="F42" s="3"/>
      <c r="G42" s="5">
        <f>413+10</f>
        <v>423</v>
      </c>
      <c r="H42" s="5">
        <f>600-300</f>
        <v>300</v>
      </c>
      <c r="I42" s="5">
        <v>600</v>
      </c>
      <c r="J42" s="5">
        <v>2000</v>
      </c>
      <c r="K42" s="5">
        <v>300</v>
      </c>
      <c r="L42" s="5">
        <v>1400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23"/>
    </row>
    <row r="43" spans="1:40" ht="15.75">
      <c r="A43" s="6">
        <v>37</v>
      </c>
      <c r="B43" s="9">
        <v>670049</v>
      </c>
      <c r="C43" s="8" t="s">
        <v>80</v>
      </c>
      <c r="D43" s="3"/>
      <c r="E43" s="3"/>
      <c r="F43" s="3"/>
      <c r="G43" s="5"/>
      <c r="H43" s="5"/>
      <c r="I43" s="5"/>
      <c r="J43" s="5"/>
      <c r="K43" s="5"/>
      <c r="L43" s="5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23"/>
    </row>
    <row r="44" spans="1:40" ht="15.75">
      <c r="A44" s="6">
        <v>38</v>
      </c>
      <c r="B44" s="9">
        <v>670050</v>
      </c>
      <c r="C44" s="8" t="s">
        <v>9</v>
      </c>
      <c r="D44" s="3"/>
      <c r="E44" s="3"/>
      <c r="F44" s="3"/>
      <c r="G44" s="5"/>
      <c r="H44" s="5"/>
      <c r="I44" s="5"/>
      <c r="J44" s="5"/>
      <c r="K44" s="5"/>
      <c r="L44" s="5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23"/>
    </row>
    <row r="45" spans="1:40" ht="15.75">
      <c r="A45" s="6">
        <v>39</v>
      </c>
      <c r="B45" s="7">
        <v>670051</v>
      </c>
      <c r="C45" s="8" t="s">
        <v>17</v>
      </c>
      <c r="D45" s="3"/>
      <c r="E45" s="3"/>
      <c r="F45" s="3"/>
      <c r="G45" s="5"/>
      <c r="H45" s="5"/>
      <c r="I45" s="5"/>
      <c r="J45" s="5"/>
      <c r="K45" s="5"/>
      <c r="L45" s="5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23"/>
    </row>
    <row r="46" spans="1:40" ht="15.75">
      <c r="A46" s="6">
        <v>40</v>
      </c>
      <c r="B46" s="9">
        <v>670052</v>
      </c>
      <c r="C46" s="8" t="s">
        <v>49</v>
      </c>
      <c r="D46" s="3"/>
      <c r="E46" s="3"/>
      <c r="F46" s="3"/>
      <c r="G46" s="5"/>
      <c r="H46" s="5"/>
      <c r="I46" s="5"/>
      <c r="J46" s="5"/>
      <c r="K46" s="5"/>
      <c r="L46" s="5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5">
        <v>135</v>
      </c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23"/>
    </row>
    <row r="47" spans="1:40" ht="15.75">
      <c r="A47" s="6">
        <v>41</v>
      </c>
      <c r="B47" s="9">
        <v>670053</v>
      </c>
      <c r="C47" s="8" t="s">
        <v>30</v>
      </c>
      <c r="D47" s="3"/>
      <c r="E47" s="3"/>
      <c r="F47" s="3"/>
      <c r="G47" s="5"/>
      <c r="H47" s="5"/>
      <c r="I47" s="5"/>
      <c r="J47" s="5"/>
      <c r="K47" s="5"/>
      <c r="L47" s="5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>
        <v>18</v>
      </c>
      <c r="AC47" s="3">
        <v>9</v>
      </c>
      <c r="AD47" s="3">
        <v>9</v>
      </c>
      <c r="AE47" s="3">
        <v>14</v>
      </c>
      <c r="AF47" s="3">
        <v>9</v>
      </c>
      <c r="AG47" s="3">
        <v>9</v>
      </c>
      <c r="AH47" s="3">
        <v>9</v>
      </c>
      <c r="AI47" s="3">
        <v>350</v>
      </c>
      <c r="AJ47" s="3">
        <v>28</v>
      </c>
      <c r="AK47" s="3">
        <v>263</v>
      </c>
      <c r="AL47" s="3">
        <v>18</v>
      </c>
      <c r="AM47" s="3">
        <v>14</v>
      </c>
      <c r="AN47" s="23"/>
    </row>
    <row r="48" spans="1:40" ht="30">
      <c r="A48" s="6">
        <v>42</v>
      </c>
      <c r="B48" s="9">
        <v>670054</v>
      </c>
      <c r="C48" s="8" t="s">
        <v>8</v>
      </c>
      <c r="D48" s="5"/>
      <c r="E48" s="5"/>
      <c r="F48" s="5">
        <v>24200</v>
      </c>
      <c r="G48" s="5"/>
      <c r="H48" s="5"/>
      <c r="I48" s="5"/>
      <c r="J48" s="5"/>
      <c r="K48" s="5"/>
      <c r="L48" s="5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23"/>
    </row>
    <row r="49" spans="1:40" ht="15.75">
      <c r="A49" s="6">
        <v>43</v>
      </c>
      <c r="B49" s="7">
        <v>670055</v>
      </c>
      <c r="C49" s="8" t="s">
        <v>61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23"/>
    </row>
    <row r="50" spans="1:40" ht="15.75">
      <c r="A50" s="6">
        <v>44</v>
      </c>
      <c r="B50" s="9">
        <v>670056</v>
      </c>
      <c r="C50" s="8" t="s">
        <v>62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23"/>
    </row>
    <row r="51" spans="1:40" ht="30">
      <c r="A51" s="6">
        <v>45</v>
      </c>
      <c r="B51" s="9">
        <v>670057</v>
      </c>
      <c r="C51" s="8" t="s">
        <v>41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>
        <v>11</v>
      </c>
      <c r="AC51" s="3">
        <v>3</v>
      </c>
      <c r="AD51" s="3">
        <v>3</v>
      </c>
      <c r="AE51" s="3">
        <v>10</v>
      </c>
      <c r="AF51" s="3">
        <v>3</v>
      </c>
      <c r="AG51" s="3">
        <v>3</v>
      </c>
      <c r="AH51" s="3">
        <v>4</v>
      </c>
      <c r="AI51" s="3">
        <v>0</v>
      </c>
      <c r="AJ51" s="3">
        <v>471</v>
      </c>
      <c r="AK51" s="3">
        <v>136</v>
      </c>
      <c r="AL51" s="3">
        <v>11</v>
      </c>
      <c r="AM51" s="3">
        <v>10</v>
      </c>
      <c r="AN51" s="23"/>
    </row>
    <row r="52" spans="1:40" ht="30">
      <c r="A52" s="6">
        <v>46</v>
      </c>
      <c r="B52" s="9">
        <v>670059</v>
      </c>
      <c r="C52" s="8" t="s">
        <v>6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23"/>
    </row>
    <row r="53" spans="1:40" ht="15.75">
      <c r="A53" s="6">
        <v>47</v>
      </c>
      <c r="B53" s="9">
        <v>670063</v>
      </c>
      <c r="C53" s="17" t="s">
        <v>104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23"/>
    </row>
    <row r="54" spans="1:40" ht="15.75">
      <c r="A54" s="6">
        <v>48</v>
      </c>
      <c r="B54" s="9">
        <v>670065</v>
      </c>
      <c r="C54" s="8" t="s">
        <v>34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23"/>
    </row>
    <row r="55" spans="1:40" ht="15.75">
      <c r="A55" s="6">
        <v>49</v>
      </c>
      <c r="B55" s="9">
        <v>670066</v>
      </c>
      <c r="C55" s="8" t="s">
        <v>7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23"/>
    </row>
    <row r="56" spans="1:40" ht="15.75">
      <c r="A56" s="6">
        <v>50</v>
      </c>
      <c r="B56" s="7">
        <v>670067</v>
      </c>
      <c r="C56" s="8" t="s">
        <v>63</v>
      </c>
      <c r="D56" s="3"/>
      <c r="E56" s="3"/>
      <c r="F56" s="3"/>
      <c r="G56" s="3"/>
      <c r="H56" s="3"/>
      <c r="I56" s="3"/>
      <c r="J56" s="3"/>
      <c r="K56" s="3"/>
      <c r="L56" s="3"/>
      <c r="M56" s="3">
        <v>1000</v>
      </c>
      <c r="N56" s="3">
        <f>2500-500</f>
        <v>2000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23"/>
    </row>
    <row r="57" spans="1:40" ht="15.75">
      <c r="A57" s="6">
        <v>51</v>
      </c>
      <c r="B57" s="9">
        <v>670070</v>
      </c>
      <c r="C57" s="8" t="s">
        <v>35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23"/>
    </row>
    <row r="58" spans="1:40" ht="15.75">
      <c r="A58" s="6">
        <v>52</v>
      </c>
      <c r="B58" s="10">
        <v>670072</v>
      </c>
      <c r="C58" s="8" t="s">
        <v>39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23"/>
    </row>
    <row r="59" spans="1:40" ht="15.75">
      <c r="A59" s="6">
        <v>53</v>
      </c>
      <c r="B59" s="10">
        <v>670081</v>
      </c>
      <c r="C59" s="11" t="s">
        <v>81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23"/>
    </row>
    <row r="60" spans="1:40" ht="15.75">
      <c r="A60" s="6">
        <v>54</v>
      </c>
      <c r="B60" s="10">
        <v>670082</v>
      </c>
      <c r="C60" s="8" t="s">
        <v>38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23"/>
    </row>
    <row r="61" spans="1:40" ht="15.75">
      <c r="A61" s="6">
        <v>55</v>
      </c>
      <c r="B61" s="7">
        <v>670084</v>
      </c>
      <c r="C61" s="12" t="s">
        <v>36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23"/>
    </row>
    <row r="62" spans="1:40" ht="15.75">
      <c r="A62" s="6">
        <v>56</v>
      </c>
      <c r="B62" s="9">
        <v>670090</v>
      </c>
      <c r="C62" s="12" t="s">
        <v>64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23"/>
    </row>
    <row r="63" spans="1:40" ht="15.75">
      <c r="A63" s="6">
        <v>57</v>
      </c>
      <c r="B63" s="7">
        <v>670097</v>
      </c>
      <c r="C63" s="8" t="s">
        <v>37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23"/>
    </row>
    <row r="64" spans="1:40" ht="15.75">
      <c r="A64" s="6">
        <v>58</v>
      </c>
      <c r="B64" s="9">
        <v>670099</v>
      </c>
      <c r="C64" s="12" t="s">
        <v>82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25</v>
      </c>
      <c r="AJ64" s="3">
        <v>98</v>
      </c>
      <c r="AK64" s="3">
        <v>23</v>
      </c>
      <c r="AL64" s="3">
        <v>0</v>
      </c>
      <c r="AM64" s="3">
        <v>0</v>
      </c>
      <c r="AN64" s="23"/>
    </row>
    <row r="65" spans="1:40" ht="15.75">
      <c r="A65" s="6">
        <v>59</v>
      </c>
      <c r="B65" s="9">
        <v>670104</v>
      </c>
      <c r="C65" s="8" t="s">
        <v>83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23"/>
    </row>
    <row r="66" spans="1:40" ht="30">
      <c r="A66" s="6">
        <v>60</v>
      </c>
      <c r="B66" s="9">
        <v>670106</v>
      </c>
      <c r="C66" s="8" t="s">
        <v>84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23"/>
    </row>
    <row r="67" spans="1:40" ht="15.75">
      <c r="A67" s="6">
        <v>61</v>
      </c>
      <c r="B67" s="9">
        <v>670107</v>
      </c>
      <c r="C67" s="8" t="s">
        <v>65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23"/>
    </row>
    <row r="68" spans="1:40" ht="15.75">
      <c r="A68" s="6">
        <v>62</v>
      </c>
      <c r="B68" s="7">
        <v>670123</v>
      </c>
      <c r="C68" s="12" t="s">
        <v>85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3"/>
    </row>
    <row r="69" spans="1:40" ht="15.75">
      <c r="A69" s="6">
        <v>63</v>
      </c>
      <c r="B69" s="13">
        <v>670125</v>
      </c>
      <c r="C69" s="14" t="s">
        <v>52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23"/>
    </row>
    <row r="70" spans="1:40" ht="15.75">
      <c r="A70" s="6">
        <v>64</v>
      </c>
      <c r="B70" s="13">
        <v>670129</v>
      </c>
      <c r="C70" s="15" t="s">
        <v>53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23"/>
    </row>
    <row r="71" spans="1:40" ht="15.75">
      <c r="A71" s="6">
        <v>65</v>
      </c>
      <c r="B71" s="10">
        <v>670134</v>
      </c>
      <c r="C71" s="12" t="s">
        <v>86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23"/>
    </row>
    <row r="72" spans="1:40" ht="15.75">
      <c r="A72" s="6">
        <v>66</v>
      </c>
      <c r="B72" s="10">
        <v>670136</v>
      </c>
      <c r="C72" s="12" t="s">
        <v>87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>
        <v>31</v>
      </c>
      <c r="AC72" s="3">
        <v>5</v>
      </c>
      <c r="AD72" s="3">
        <v>5</v>
      </c>
      <c r="AE72" s="3">
        <v>5</v>
      </c>
      <c r="AF72" s="3">
        <v>2</v>
      </c>
      <c r="AG72" s="3">
        <v>5</v>
      </c>
      <c r="AH72" s="3">
        <v>5</v>
      </c>
      <c r="AI72" s="3">
        <v>0</v>
      </c>
      <c r="AJ72" s="3">
        <v>131</v>
      </c>
      <c r="AK72" s="3">
        <v>37</v>
      </c>
      <c r="AL72" s="3">
        <v>31</v>
      </c>
      <c r="AM72" s="3">
        <v>5</v>
      </c>
      <c r="AN72" s="23"/>
    </row>
    <row r="73" spans="1:40" ht="15.75">
      <c r="A73" s="6">
        <v>67</v>
      </c>
      <c r="B73" s="13">
        <v>670139</v>
      </c>
      <c r="C73" s="12" t="s">
        <v>88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23"/>
    </row>
    <row r="74" spans="1:40" ht="15.75">
      <c r="A74" s="6">
        <v>68</v>
      </c>
      <c r="B74" s="10">
        <v>670141</v>
      </c>
      <c r="C74" s="14" t="s">
        <v>89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23"/>
    </row>
    <row r="75" spans="1:40" ht="31.5">
      <c r="A75" s="6">
        <v>69</v>
      </c>
      <c r="B75" s="10">
        <v>670143</v>
      </c>
      <c r="C75" s="14" t="s">
        <v>90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23"/>
    </row>
    <row r="76" spans="1:40" ht="15.75">
      <c r="A76" s="6">
        <v>70</v>
      </c>
      <c r="B76" s="10">
        <v>670145</v>
      </c>
      <c r="C76" s="14" t="s">
        <v>91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23"/>
    </row>
    <row r="77" spans="1:40" ht="31.5">
      <c r="A77" s="6">
        <v>71</v>
      </c>
      <c r="B77" s="10">
        <v>670146</v>
      </c>
      <c r="C77" s="14" t="s">
        <v>92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23"/>
    </row>
    <row r="78" spans="1:40" ht="31.5">
      <c r="A78" s="6">
        <v>72</v>
      </c>
      <c r="B78" s="10">
        <v>670147</v>
      </c>
      <c r="C78" s="14" t="s">
        <v>93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23"/>
    </row>
    <row r="79" spans="1:40" ht="15.75">
      <c r="A79" s="6">
        <v>73</v>
      </c>
      <c r="B79" s="10">
        <v>670148</v>
      </c>
      <c r="C79" s="14" t="s">
        <v>66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23"/>
    </row>
    <row r="80" spans="1:40" ht="15.75">
      <c r="A80" s="6">
        <v>74</v>
      </c>
      <c r="B80" s="16">
        <v>670150</v>
      </c>
      <c r="C80" s="14" t="s">
        <v>42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23"/>
    </row>
    <row r="81" spans="1:42" ht="15.75">
      <c r="A81" s="6">
        <v>75</v>
      </c>
      <c r="B81" s="10">
        <v>670152</v>
      </c>
      <c r="C81" s="14" t="s">
        <v>43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23"/>
    </row>
    <row r="82" spans="1:42" ht="15.75">
      <c r="A82" s="6">
        <v>76</v>
      </c>
      <c r="B82" s="10">
        <v>670155</v>
      </c>
      <c r="C82" s="17" t="s">
        <v>67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23"/>
    </row>
    <row r="83" spans="1:42" ht="31.5">
      <c r="A83" s="6">
        <v>77</v>
      </c>
      <c r="B83" s="10">
        <v>670156</v>
      </c>
      <c r="C83" s="26" t="s">
        <v>94</v>
      </c>
      <c r="D83" s="5">
        <f>1000+157+108+150+39</f>
        <v>1454</v>
      </c>
      <c r="E83" s="3">
        <f>90+100</f>
        <v>190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23"/>
    </row>
    <row r="84" spans="1:42" ht="15.75">
      <c r="A84" s="6">
        <v>78</v>
      </c>
      <c r="B84" s="7">
        <v>670157</v>
      </c>
      <c r="C84" s="26" t="s">
        <v>95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>
        <v>45</v>
      </c>
      <c r="Z84" s="5">
        <v>316</v>
      </c>
      <c r="AA84" s="3"/>
      <c r="AB84" s="3">
        <v>68</v>
      </c>
      <c r="AC84" s="3">
        <v>25</v>
      </c>
      <c r="AD84" s="3">
        <v>15</v>
      </c>
      <c r="AE84" s="3">
        <v>46</v>
      </c>
      <c r="AF84" s="3">
        <v>25</v>
      </c>
      <c r="AG84" s="3">
        <v>25</v>
      </c>
      <c r="AH84" s="3">
        <v>25</v>
      </c>
      <c r="AI84" s="3">
        <v>80</v>
      </c>
      <c r="AJ84" s="3">
        <v>954</v>
      </c>
      <c r="AK84" s="3">
        <v>420</v>
      </c>
      <c r="AL84" s="3">
        <v>68</v>
      </c>
      <c r="AM84" s="3">
        <v>46</v>
      </c>
      <c r="AN84" s="23"/>
    </row>
    <row r="85" spans="1:42" ht="15.75">
      <c r="A85" s="6">
        <v>79</v>
      </c>
      <c r="B85" s="7">
        <v>670159</v>
      </c>
      <c r="C85" s="17" t="s">
        <v>96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23"/>
    </row>
    <row r="86" spans="1:42" ht="15.75">
      <c r="A86" s="6">
        <v>80</v>
      </c>
      <c r="B86" s="7">
        <v>670161</v>
      </c>
      <c r="C86" s="17" t="s">
        <v>97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23"/>
    </row>
    <row r="87" spans="1:42" ht="30">
      <c r="A87" s="6">
        <v>81</v>
      </c>
      <c r="B87" s="7">
        <v>670162</v>
      </c>
      <c r="C87" s="12" t="s">
        <v>98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23"/>
    </row>
    <row r="88" spans="1:42" ht="30.75" customHeight="1">
      <c r="A88" s="6">
        <v>82</v>
      </c>
      <c r="B88" s="7">
        <v>670163</v>
      </c>
      <c r="C88" s="8" t="s">
        <v>99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23"/>
    </row>
    <row r="89" spans="1:42" s="19" customFormat="1" ht="24" customHeight="1">
      <c r="A89" s="6">
        <v>83</v>
      </c>
      <c r="B89" s="7">
        <v>670164</v>
      </c>
      <c r="C89" s="8" t="s">
        <v>100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23"/>
      <c r="AO89" s="1"/>
    </row>
    <row r="90" spans="1:42" s="19" customFormat="1" ht="24" customHeight="1">
      <c r="A90" s="18"/>
      <c r="B90" s="18"/>
      <c r="C90" s="4" t="s">
        <v>101</v>
      </c>
      <c r="D90" s="3">
        <f t="shared" ref="D90:K90" si="0">SUM(D7:D89)</f>
        <v>4700</v>
      </c>
      <c r="E90" s="3">
        <f t="shared" si="0"/>
        <v>190</v>
      </c>
      <c r="F90" s="3">
        <f t="shared" si="0"/>
        <v>24200</v>
      </c>
      <c r="G90" s="3">
        <f t="shared" si="0"/>
        <v>423</v>
      </c>
      <c r="H90" s="3">
        <f t="shared" ref="H90:I90" si="1">SUM(H7:H89)</f>
        <v>300</v>
      </c>
      <c r="I90" s="3">
        <f t="shared" si="1"/>
        <v>600</v>
      </c>
      <c r="J90" s="3">
        <f t="shared" si="0"/>
        <v>2000</v>
      </c>
      <c r="K90" s="3">
        <f t="shared" si="0"/>
        <v>300</v>
      </c>
      <c r="L90" s="3">
        <f t="shared" ref="L90" si="2">SUM(L7:L89)</f>
        <v>1400</v>
      </c>
      <c r="M90" s="3">
        <f t="shared" ref="M90:N90" si="3">SUM(M7:M89)</f>
        <v>1000</v>
      </c>
      <c r="N90" s="3">
        <f t="shared" si="3"/>
        <v>2000</v>
      </c>
      <c r="O90" s="3">
        <f t="shared" ref="O90:AM90" si="4">SUM(O7:O89)</f>
        <v>10336</v>
      </c>
      <c r="P90" s="3">
        <f t="shared" si="4"/>
        <v>9894</v>
      </c>
      <c r="Q90" s="3">
        <f t="shared" si="4"/>
        <v>12500</v>
      </c>
      <c r="R90" s="3">
        <f t="shared" si="4"/>
        <v>650</v>
      </c>
      <c r="S90" s="3">
        <f t="shared" si="4"/>
        <v>1340</v>
      </c>
      <c r="T90" s="3">
        <f t="shared" si="4"/>
        <v>130</v>
      </c>
      <c r="U90" s="3">
        <f t="shared" si="4"/>
        <v>900</v>
      </c>
      <c r="V90" s="3">
        <f t="shared" si="4"/>
        <v>1130</v>
      </c>
      <c r="W90" s="3">
        <f t="shared" si="4"/>
        <v>1994</v>
      </c>
      <c r="X90" s="3">
        <f t="shared" si="4"/>
        <v>423</v>
      </c>
      <c r="Y90" s="3">
        <f t="shared" si="4"/>
        <v>373</v>
      </c>
      <c r="Z90" s="3">
        <f t="shared" si="4"/>
        <v>2947</v>
      </c>
      <c r="AA90" s="3">
        <f t="shared" si="4"/>
        <v>160</v>
      </c>
      <c r="AB90" s="3">
        <f t="shared" si="4"/>
        <v>934</v>
      </c>
      <c r="AC90" s="3">
        <f t="shared" si="4"/>
        <v>512</v>
      </c>
      <c r="AD90" s="3">
        <f t="shared" si="4"/>
        <v>374</v>
      </c>
      <c r="AE90" s="3">
        <f t="shared" si="4"/>
        <v>507</v>
      </c>
      <c r="AF90" s="3">
        <f t="shared" si="4"/>
        <v>174</v>
      </c>
      <c r="AG90" s="3">
        <f t="shared" si="4"/>
        <v>288</v>
      </c>
      <c r="AH90" s="3">
        <f t="shared" si="4"/>
        <v>357</v>
      </c>
      <c r="AI90" s="3">
        <f t="shared" si="4"/>
        <v>1563</v>
      </c>
      <c r="AJ90" s="3">
        <f t="shared" si="4"/>
        <v>14208</v>
      </c>
      <c r="AK90" s="3">
        <f t="shared" si="4"/>
        <v>4317</v>
      </c>
      <c r="AL90" s="3">
        <f t="shared" si="4"/>
        <v>934</v>
      </c>
      <c r="AM90" s="3">
        <f t="shared" si="4"/>
        <v>607</v>
      </c>
      <c r="AN90" s="23"/>
      <c r="AO90" s="23"/>
      <c r="AP90" s="24"/>
    </row>
  </sheetData>
  <mergeCells count="33">
    <mergeCell ref="C1:AM1"/>
    <mergeCell ref="N5:N6"/>
    <mergeCell ref="D5:D6"/>
    <mergeCell ref="AL5:AM5"/>
    <mergeCell ref="R5:R6"/>
    <mergeCell ref="S5:S6"/>
    <mergeCell ref="T5:T6"/>
    <mergeCell ref="U5:U6"/>
    <mergeCell ref="AA5:AA6"/>
    <mergeCell ref="V5:V6"/>
    <mergeCell ref="Y5:Y6"/>
    <mergeCell ref="Z5:Z6"/>
    <mergeCell ref="A5:A6"/>
    <mergeCell ref="A4:Q4"/>
    <mergeCell ref="F5:F6"/>
    <mergeCell ref="J5:J6"/>
    <mergeCell ref="P5:P6"/>
    <mergeCell ref="G5:G6"/>
    <mergeCell ref="O5:O6"/>
    <mergeCell ref="Q5:Q6"/>
    <mergeCell ref="C5:C6"/>
    <mergeCell ref="B5:B6"/>
    <mergeCell ref="K5:K6"/>
    <mergeCell ref="M5:M6"/>
    <mergeCell ref="L5:L6"/>
    <mergeCell ref="E5:E6"/>
    <mergeCell ref="H5:H6"/>
    <mergeCell ref="X5:X6"/>
    <mergeCell ref="I5:I6"/>
    <mergeCell ref="C2:AM2"/>
    <mergeCell ref="C3:AM3"/>
    <mergeCell ref="W5:W6"/>
    <mergeCell ref="AB5:AK5"/>
  </mergeCells>
  <pageMargins left="0.31496062992125984" right="0.31496062992125984" top="0.27559055118110237" bottom="0.19685039370078741" header="0.31496062992125984" footer="0.31496062992125984"/>
  <pageSetup paperSize="9" scale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Родик </cp:lastModifiedBy>
  <cp:lastPrinted>2023-06-01T06:54:42Z</cp:lastPrinted>
  <dcterms:created xsi:type="dcterms:W3CDTF">2018-11-28T08:28:28Z</dcterms:created>
  <dcterms:modified xsi:type="dcterms:W3CDTF">2025-01-17T06:42:06Z</dcterms:modified>
</cp:coreProperties>
</file>