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J63" i="3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G78"/>
  <c r="H78"/>
  <c r="I78"/>
  <c r="D78"/>
  <c r="E78" i="3"/>
  <c r="G78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G78" i="5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<sst xmlns="http://schemas.openxmlformats.org/spreadsheetml/2006/main" count="341" uniqueCount="94">
  <si>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</si>
  <si>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</si>
  <si>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</si>
  <si>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</si>
  <si>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</si>
  <si>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</si>
  <si>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</si>
  <si>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</si>
  <si>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</si>
  <si>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</si>
  <si>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</si>
  <si>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</si>
  <si>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</si>
  <si>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</si>
  <si>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</si>
  <si>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</si>
  <si>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</si>
  <si>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</si>
  <si>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</si>
  <si>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</si>
  <si>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</si>
  <si>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</si>
  <si>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</si>
  <si>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</si>
  <si>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</si>
  <si>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</si>
  <si>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</si>
  <si>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</si>
  <si>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</si>
  <si>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</si>
  <si>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</si>
  <si>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</si>
  <si>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</si>
  <si>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</si>
  <si>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</si>
  <si>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</si>
  <si>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</si>
  <si>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</si>
  <si>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</si>
  <si>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</si>
  <si>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</si>
  <si>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</si>
  <si>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</si>
  <si>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</si>
  <si>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</si>
  <si>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</si>
  <si>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</si>
  <si>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</si>
  <si>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</si>
  <si>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</si>
  <si>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</si>
  <si>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</si>
  <si>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</si>
  <si>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</si>
  <si>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</si>
  <si>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</si>
  <si>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</si>
  <si>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</si>
  <si>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</si>
  <si>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</si>
  <si>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</si>
  <si>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</si>
  <si>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</si>
  <si>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</si>
  <si>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</si>
  <si>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</si>
  <si>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</si>
  <si>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</si>
  <si>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</si>
  <si>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</si>
  <si>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</si>
  <si>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</si>
  <si>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</si>
  <si>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</si>
  <si>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</si>
  <si>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</si>
  <si>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</si>
  <si>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</si>
  <si>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</si>
  <si>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</si>
  <si>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</si>
  <si>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</si>
  <si>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</si>
  <si>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</si>
  <si>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</si>
  <si>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</si>
  <si>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</si>
  <si>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</si>
  <si>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</si>
  <si>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</si>
  <si>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</si>
  <si>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</si>
  <si>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</si>
  <si>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Утверждено на заседании Комиссии по разработке Территориальной программы ОМС на 2025 год от 23.04.2025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</si>
</sst>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3" fontId="20" fillId="0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43" fontId="9" fillId="3" borderId="4" xfId="1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165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4" fillId="2" borderId="4" xfId="11" applyNumberFormat="1" applyFont="1" applyFill="1" applyBorder="1" applyAlignment="1">
      <alignment horizontal="center" vertical="center" wrapText="1"/>
    </xf>
    <xf numFmtId="165" fontId="9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80"/>
  <sheetViews>
    <sheetView tabSelected="1" zoomScale="70" zoomScaleNormal="70" workbookViewId="0">
      <pane xSplit="3" ySplit="7" topLeftCell="D68" activePane="bottomRight" state="frozen"/>
      <selection pane="topRight" activeCell="C1" sqref="C1"/>
      <selection pane="bottomLeft" activeCell="A8" sqref="A8"/>
      <selection pane="bottomRight" activeCell="U10" sqref="U10"/>
    </sheetView>
  </sheetViews>
  <sheetFormatPr defaultColWidth="8.85546875" defaultRowHeight="18.75"/>
  <cols>
    <col min="1" max="1" width="4.42578125" style="28" customWidth="1"/>
    <col min="2" max="2" width="8.85546875" style="12"/>
    <col min="3" max="3" width="41.140625" style="61" customWidth="1"/>
    <col min="4" max="4" width="25.140625" style="32" customWidth="1"/>
    <col min="5" max="5" width="23.42578125" style="32" customWidth="1"/>
    <col min="6" max="7" width="24.5703125" style="32" customWidth="1"/>
    <col min="8" max="8" width="27" style="32" customWidth="1"/>
    <col min="9" max="9" width="24" style="32" customWidth="1"/>
    <col min="10" max="10" width="28.85546875" style="47" customWidth="1"/>
    <col min="11" max="16384" width="8.85546875" style="3"/>
  </cols>
  <sheetData>
    <row r="1" spans="1:10" ht="24.75" customHeight="1">
      <c r="A1" s="23"/>
      <c r="C1" s="52"/>
      <c r="D1" s="42"/>
      <c r="E1" s="42"/>
      <c r="F1" s="42"/>
      <c r="G1" s="42"/>
      <c r="H1" s="71" t="s">
        <v>50</v>
      </c>
      <c r="I1" s="71"/>
      <c r="J1" s="71"/>
    </row>
    <row r="2" spans="1:10" ht="21" customHeight="1">
      <c r="A2" s="23"/>
      <c r="C2" s="76" t="s">
        <v>93</v>
      </c>
      <c r="D2" s="76"/>
      <c r="E2" s="76"/>
      <c r="F2" s="76"/>
      <c r="G2" s="76"/>
      <c r="H2" s="76"/>
      <c r="I2" s="76"/>
      <c r="J2" s="76"/>
    </row>
    <row r="3" spans="1:10">
      <c r="A3" s="24"/>
      <c r="C3" s="53"/>
      <c r="D3" s="44"/>
      <c r="E3" s="44"/>
      <c r="F3" s="43"/>
      <c r="G3" s="43"/>
      <c r="H3" s="71"/>
      <c r="I3" s="71"/>
      <c r="J3" s="71"/>
    </row>
    <row r="4" spans="1:10">
      <c r="A4" s="24"/>
      <c r="C4" s="72" t="s">
        <v>90</v>
      </c>
      <c r="D4" s="72"/>
      <c r="E4" s="72"/>
      <c r="F4" s="72"/>
      <c r="G4" s="72"/>
      <c r="H4" s="72"/>
      <c r="I4" s="72"/>
      <c r="J4" s="72"/>
    </row>
    <row r="5" spans="1:10" ht="24" customHeight="1">
      <c r="A5" s="25"/>
      <c r="C5" s="72"/>
      <c r="D5" s="72"/>
      <c r="E5" s="72"/>
      <c r="F5" s="72"/>
      <c r="G5" s="72"/>
      <c r="H5" s="72"/>
      <c r="I5" s="41"/>
      <c r="J5" s="48" t="s">
        <v>49</v>
      </c>
    </row>
    <row r="6" spans="1:10" ht="21.6" customHeight="1">
      <c r="A6" s="70" t="s">
        <v>1</v>
      </c>
      <c r="B6" s="70" t="s">
        <v>53</v>
      </c>
      <c r="C6" s="73" t="s">
        <v>0</v>
      </c>
      <c r="D6" s="74"/>
      <c r="E6" s="74"/>
      <c r="F6" s="74"/>
      <c r="G6" s="74"/>
      <c r="H6" s="74"/>
      <c r="I6" s="74"/>
      <c r="J6" s="75"/>
    </row>
    <row r="7" spans="1:10" s="68" customFormat="1" ht="95.25" customHeight="1">
      <c r="A7" s="70"/>
      <c r="B7" s="70" t="s">
        <v>53</v>
      </c>
      <c r="C7" s="66" t="s">
        <v>2</v>
      </c>
      <c r="D7" s="67" t="s">
        <v>3</v>
      </c>
      <c r="E7" s="67" t="s">
        <v>4</v>
      </c>
      <c r="F7" s="67" t="s">
        <v>5</v>
      </c>
      <c r="G7" s="67" t="s">
        <v>6</v>
      </c>
      <c r="H7" s="67" t="s">
        <v>7</v>
      </c>
      <c r="I7" s="67" t="s">
        <v>70</v>
      </c>
      <c r="J7" s="63" t="s">
        <v>89</v>
      </c>
    </row>
    <row r="8" spans="1:10" ht="57.75" customHeight="1">
      <c r="A8" s="26">
        <v>1</v>
      </c>
      <c r="B8" s="16">
        <v>670001</v>
      </c>
      <c r="C8" s="5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14392078</v>
      </c>
      <c r="H8" s="62">
        <f>согаз!H8+макс!H8+капитал!H8</f>
        <v>0</v>
      </c>
      <c r="I8" s="62">
        <f>согаз!I8+макс!I8+капитал!I8</f>
        <v>0</v>
      </c>
      <c r="J8" s="64">
        <f>согаз!J8+макс!J8+капитал!J8</f>
        <v>14392078</v>
      </c>
    </row>
    <row r="9" spans="1:10" ht="57.75" customHeight="1">
      <c r="A9" s="26">
        <v>2</v>
      </c>
      <c r="B9" s="17">
        <v>670002</v>
      </c>
      <c r="C9" s="54" t="s">
        <v>8</v>
      </c>
      <c r="D9" s="62">
        <f>согаз!D9+макс!D9+капитал!D9</f>
        <v>1850541586.7099996</v>
      </c>
      <c r="E9" s="62">
        <f>согаз!E9+макс!E9+капитал!E9</f>
        <v>263426804</v>
      </c>
      <c r="F9" s="62">
        <f>согаз!F9+макс!F9+капитал!F9</f>
        <v>71846832.400000006</v>
      </c>
      <c r="G9" s="62">
        <f>согаз!G9+макс!G9+капитал!G9</f>
        <v>116022895.5075372</v>
      </c>
      <c r="H9" s="62">
        <f>согаз!H9+макс!H9+капитал!H9</f>
        <v>0</v>
      </c>
      <c r="I9" s="62">
        <f>согаз!I9+макс!I9+капитал!I9</f>
        <v>10359029</v>
      </c>
      <c r="J9" s="64">
        <f>согаз!J9+макс!J9+капитал!J9</f>
        <v>2048770343.6175368</v>
      </c>
    </row>
    <row r="10" spans="1:10" ht="57.75" customHeight="1">
      <c r="A10" s="26">
        <v>3</v>
      </c>
      <c r="B10" s="17">
        <v>670003</v>
      </c>
      <c r="C10" s="54" t="s">
        <v>9</v>
      </c>
      <c r="D10" s="62">
        <f>согаз!D10+макс!D10+капитал!D10</f>
        <v>228202382.00999999</v>
      </c>
      <c r="E10" s="62">
        <f>согаз!E10+макс!E10+капитал!E10</f>
        <v>7744045</v>
      </c>
      <c r="F10" s="62">
        <f>согаз!F10+макс!F10+капитал!F10</f>
        <v>36892059.350000001</v>
      </c>
      <c r="G10" s="62">
        <f>согаз!G10+макс!G10+капитал!G10</f>
        <v>43971650.029336661</v>
      </c>
      <c r="H10" s="62">
        <f>согаз!H10+макс!H10+капитал!H10</f>
        <v>0</v>
      </c>
      <c r="I10" s="62">
        <f>согаз!I10+макс!I10+капитал!I10</f>
        <v>9686770</v>
      </c>
      <c r="J10" s="64">
        <f>согаз!J10+макс!J10+капитал!J10</f>
        <v>318752861.38933665</v>
      </c>
    </row>
    <row r="11" spans="1:10" ht="57.75" customHeight="1">
      <c r="A11" s="26">
        <v>4</v>
      </c>
      <c r="B11" s="16">
        <v>670004</v>
      </c>
      <c r="C11" s="5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78043054</v>
      </c>
      <c r="H11" s="62">
        <f>согаз!H11+макс!H11+капитал!H11</f>
        <v>0</v>
      </c>
      <c r="I11" s="62">
        <f>согаз!I11+макс!I11+капитал!I11</f>
        <v>0</v>
      </c>
      <c r="J11" s="64">
        <f>согаз!J11+макс!J11+капитал!J11</f>
        <v>78043054</v>
      </c>
    </row>
    <row r="12" spans="1:10" ht="56.25">
      <c r="A12" s="26">
        <v>5</v>
      </c>
      <c r="B12" s="17">
        <v>670005</v>
      </c>
      <c r="C12" s="54" t="s">
        <v>11</v>
      </c>
      <c r="D12" s="62">
        <f>согаз!D12+макс!D12+капитал!D12</f>
        <v>709897141.51999998</v>
      </c>
      <c r="E12" s="62">
        <f>согаз!E12+макс!E12+капитал!E12</f>
        <v>125496500</v>
      </c>
      <c r="F12" s="62">
        <f>согаз!F12+макс!F12+капитал!F12</f>
        <v>701657603.06999993</v>
      </c>
      <c r="G12" s="62">
        <f>согаз!G12+макс!G12+капитал!G12</f>
        <v>221474651.38</v>
      </c>
      <c r="H12" s="62">
        <f>согаз!H12+макс!H12+капитал!H12</f>
        <v>0</v>
      </c>
      <c r="I12" s="62">
        <f>согаз!I12+макс!I12+капитал!I12</f>
        <v>0</v>
      </c>
      <c r="J12" s="64">
        <f>согаз!J12+макс!J12+капитал!J12</f>
        <v>1633029395.97</v>
      </c>
    </row>
    <row r="13" spans="1:10" ht="37.5">
      <c r="A13" s="26">
        <v>6</v>
      </c>
      <c r="B13" s="16">
        <v>670012</v>
      </c>
      <c r="C13" s="54" t="s">
        <v>57</v>
      </c>
      <c r="D13" s="62">
        <f>согаз!D13+макс!D13+капитал!D13</f>
        <v>0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186623692.28574008</v>
      </c>
      <c r="H13" s="62">
        <f>согаз!H13+макс!H13+капитал!H13</f>
        <v>31831061.277612478</v>
      </c>
      <c r="I13" s="62">
        <f>согаз!I13+макс!I13+капитал!I13</f>
        <v>0</v>
      </c>
      <c r="J13" s="64">
        <f>согаз!J13+макс!J13+капитал!J13</f>
        <v>218454753.56335256</v>
      </c>
    </row>
    <row r="14" spans="1:10">
      <c r="A14" s="26">
        <v>7</v>
      </c>
      <c r="B14" s="17">
        <v>670013</v>
      </c>
      <c r="C14" s="54" t="s">
        <v>27</v>
      </c>
      <c r="D14" s="62">
        <f>согаз!D14+макс!D14+капитал!D14</f>
        <v>13240172.620000001</v>
      </c>
      <c r="E14" s="62">
        <f>согаз!E14+макс!E14+капитал!E14</f>
        <v>0</v>
      </c>
      <c r="F14" s="62">
        <f>согаз!F14+макс!F14+капитал!F14</f>
        <v>10992616.32</v>
      </c>
      <c r="G14" s="62">
        <f>согаз!G14+макс!G14+капитал!G14</f>
        <v>68218714.937087074</v>
      </c>
      <c r="H14" s="62">
        <f>согаз!H14+макс!H14+капитал!H14</f>
        <v>0</v>
      </c>
      <c r="I14" s="62">
        <f>согаз!I14+макс!I14+капитал!I14</f>
        <v>0</v>
      </c>
      <c r="J14" s="64">
        <f>согаз!J14+макс!J14+капитал!J14</f>
        <v>92451503.877087086</v>
      </c>
    </row>
    <row r="15" spans="1:10">
      <c r="A15" s="26">
        <v>8</v>
      </c>
      <c r="B15" s="17">
        <v>670015</v>
      </c>
      <c r="C15" s="54" t="s">
        <v>28</v>
      </c>
      <c r="D15" s="62">
        <f>согаз!D15+макс!D15+капитал!D15</f>
        <v>79849509.539999992</v>
      </c>
      <c r="E15" s="62">
        <f>согаз!E15+макс!E15+капитал!E15</f>
        <v>0</v>
      </c>
      <c r="F15" s="62">
        <f>согаз!F15+макс!F15+капитал!F15</f>
        <v>9464536.3899999987</v>
      </c>
      <c r="G15" s="62">
        <f>согаз!G15+макс!G15+капитал!G15</f>
        <v>241488795.75879782</v>
      </c>
      <c r="H15" s="62">
        <f>согаз!H15+макс!H15+капитал!H15</f>
        <v>0</v>
      </c>
      <c r="I15" s="62">
        <f>согаз!I15+макс!I15+капитал!I15</f>
        <v>0</v>
      </c>
      <c r="J15" s="64">
        <f>согаз!J15+макс!J15+капитал!J15</f>
        <v>330802841.68879783</v>
      </c>
    </row>
    <row r="16" spans="1:10">
      <c r="A16" s="26">
        <v>9</v>
      </c>
      <c r="B16" s="17">
        <v>670017</v>
      </c>
      <c r="C16" s="54" t="s">
        <v>29</v>
      </c>
      <c r="D16" s="62">
        <f>согаз!D16+макс!D16+капитал!D16</f>
        <v>28560099.159999996</v>
      </c>
      <c r="E16" s="62">
        <f>согаз!E16+макс!E16+капитал!E16</f>
        <v>0</v>
      </c>
      <c r="F16" s="62">
        <f>согаз!F16+макс!F16+капитал!F16</f>
        <v>9389205.1300000008</v>
      </c>
      <c r="G16" s="62">
        <f>согаз!G16+макс!G16+капитал!G16</f>
        <v>79995906.023729369</v>
      </c>
      <c r="H16" s="62">
        <f>согаз!H16+макс!H16+капитал!H16</f>
        <v>0</v>
      </c>
      <c r="I16" s="62">
        <f>согаз!I16+макс!I16+капитал!I16</f>
        <v>0</v>
      </c>
      <c r="J16" s="64">
        <f>согаз!J16+макс!J16+капитал!J16</f>
        <v>117945210.31372935</v>
      </c>
    </row>
    <row r="17" spans="1:10">
      <c r="A17" s="26">
        <v>10</v>
      </c>
      <c r="B17" s="17">
        <v>670018</v>
      </c>
      <c r="C17" s="54" t="s">
        <v>30</v>
      </c>
      <c r="D17" s="62">
        <f>согаз!D17+макс!D17+капитал!D17</f>
        <v>51455333.730000004</v>
      </c>
      <c r="E17" s="62">
        <f>согаз!E17+макс!E17+капитал!E17</f>
        <v>0</v>
      </c>
      <c r="F17" s="62">
        <f>согаз!F17+макс!F17+капитал!F17</f>
        <v>18522849.410000004</v>
      </c>
      <c r="G17" s="62">
        <f>согаз!G17+макс!G17+капитал!G17</f>
        <v>148679689.71622884</v>
      </c>
      <c r="H17" s="62">
        <f>согаз!H17+макс!H17+капитал!H17</f>
        <v>0</v>
      </c>
      <c r="I17" s="62">
        <f>согаз!I17+макс!I17+капитал!I17</f>
        <v>0</v>
      </c>
      <c r="J17" s="64">
        <f>согаз!J17+макс!J17+капитал!J17</f>
        <v>218657872.85622886</v>
      </c>
    </row>
    <row r="18" spans="1:10">
      <c r="A18" s="26">
        <v>11</v>
      </c>
      <c r="B18" s="17">
        <v>670020</v>
      </c>
      <c r="C18" s="54" t="s">
        <v>69</v>
      </c>
      <c r="D18" s="62">
        <f>согаз!D18+макс!D18+капитал!D18</f>
        <v>29494764.670000002</v>
      </c>
      <c r="E18" s="62">
        <f>согаз!E18+макс!E18+капитал!E18</f>
        <v>0</v>
      </c>
      <c r="F18" s="62">
        <f>согаз!F18+макс!F18+капитал!F18</f>
        <v>11326132.76</v>
      </c>
      <c r="G18" s="62">
        <f>согаз!G18+макс!G18+капитал!G18</f>
        <v>94512036.927084878</v>
      </c>
      <c r="H18" s="62">
        <f>согаз!H18+макс!H18+капитал!H18</f>
        <v>0</v>
      </c>
      <c r="I18" s="62">
        <f>согаз!I18+макс!I18+капитал!I18</f>
        <v>0</v>
      </c>
      <c r="J18" s="64">
        <f>согаз!J18+макс!J18+капитал!J18</f>
        <v>135332934.35708487</v>
      </c>
    </row>
    <row r="19" spans="1:10">
      <c r="A19" s="26">
        <v>12</v>
      </c>
      <c r="B19" s="17">
        <v>670022</v>
      </c>
      <c r="C19" s="54" t="s">
        <v>31</v>
      </c>
      <c r="D19" s="62">
        <f>согаз!D19+макс!D19+капитал!D19</f>
        <v>14370063.16</v>
      </c>
      <c r="E19" s="62">
        <f>согаз!E19+макс!E19+капитал!E19</f>
        <v>0</v>
      </c>
      <c r="F19" s="62">
        <f>согаз!F19+макс!F19+капитал!F19</f>
        <v>8590095.6699999981</v>
      </c>
      <c r="G19" s="62">
        <f>согаз!G19+макс!G19+капитал!G19</f>
        <v>71542196.570150018</v>
      </c>
      <c r="H19" s="62">
        <f>согаз!H19+макс!H19+капитал!H19</f>
        <v>0</v>
      </c>
      <c r="I19" s="62">
        <f>согаз!I19+макс!I19+капитал!I19</f>
        <v>0</v>
      </c>
      <c r="J19" s="64">
        <f>согаз!J19+макс!J19+капитал!J19</f>
        <v>94502355.400150031</v>
      </c>
    </row>
    <row r="20" spans="1:10">
      <c r="A20" s="26">
        <v>13</v>
      </c>
      <c r="B20" s="17">
        <v>670023</v>
      </c>
      <c r="C20" s="54" t="s">
        <v>32</v>
      </c>
      <c r="D20" s="62">
        <f>согаз!D20+макс!D20+капитал!D20</f>
        <v>23470873.609999999</v>
      </c>
      <c r="E20" s="62">
        <f>согаз!E20+макс!E20+капитал!E20</f>
        <v>0</v>
      </c>
      <c r="F20" s="62">
        <f>согаз!F20+макс!F20+капитал!F20</f>
        <v>8228095.1400000006</v>
      </c>
      <c r="G20" s="62">
        <f>согаз!G20+макс!G20+капитал!G20</f>
        <v>74499678.263227761</v>
      </c>
      <c r="H20" s="62">
        <f>согаз!H20+макс!H20+капитал!H20</f>
        <v>0</v>
      </c>
      <c r="I20" s="62">
        <f>согаз!I20+макс!I20+капитал!I20</f>
        <v>0</v>
      </c>
      <c r="J20" s="64">
        <f>согаз!J20+макс!J20+капитал!J20</f>
        <v>106198647.01322776</v>
      </c>
    </row>
    <row r="21" spans="1:10" ht="37.5">
      <c r="A21" s="26">
        <v>14</v>
      </c>
      <c r="B21" s="17">
        <v>670024</v>
      </c>
      <c r="C21" s="54" t="s">
        <v>58</v>
      </c>
      <c r="D21" s="62">
        <f>согаз!D21+макс!D21+капитал!D21</f>
        <v>18599700.559999995</v>
      </c>
      <c r="E21" s="62">
        <f>согаз!E21+макс!E21+капитал!E21</f>
        <v>0</v>
      </c>
      <c r="F21" s="62">
        <f>согаз!F21+макс!F21+капитал!F21</f>
        <v>9420878.9400000013</v>
      </c>
      <c r="G21" s="62">
        <f>согаз!G21+макс!G21+капитал!G21</f>
        <v>71373603.198261604</v>
      </c>
      <c r="H21" s="62">
        <f>согаз!H21+макс!H21+капитал!H21</f>
        <v>0</v>
      </c>
      <c r="I21" s="62">
        <f>согаз!I21+макс!I21+капитал!I21</f>
        <v>0</v>
      </c>
      <c r="J21" s="64">
        <f>согаз!J21+макс!J21+капитал!J21</f>
        <v>99394182.698261604</v>
      </c>
    </row>
    <row r="22" spans="1:10">
      <c r="A22" s="26">
        <v>15</v>
      </c>
      <c r="B22" s="17">
        <v>670026</v>
      </c>
      <c r="C22" s="54" t="s">
        <v>52</v>
      </c>
      <c r="D22" s="62">
        <f>согаз!D22+макс!D22+капитал!D22</f>
        <v>60684877.880000003</v>
      </c>
      <c r="E22" s="62">
        <f>согаз!E22+макс!E22+капитал!E22</f>
        <v>0</v>
      </c>
      <c r="F22" s="62">
        <f>согаз!F22+макс!F22+капитал!F22</f>
        <v>13512423.449999999</v>
      </c>
      <c r="G22" s="62">
        <f>согаз!G22+макс!G22+капитал!G22</f>
        <v>166030206.38157898</v>
      </c>
      <c r="H22" s="62">
        <f>согаз!H22+макс!H22+капитал!H22</f>
        <v>0</v>
      </c>
      <c r="I22" s="62">
        <f>согаз!I22+макс!I22+капитал!I22</f>
        <v>0</v>
      </c>
      <c r="J22" s="64">
        <f>согаз!J22+макс!J22+капитал!J22</f>
        <v>240227507.71157897</v>
      </c>
    </row>
    <row r="23" spans="1:10">
      <c r="A23" s="26">
        <v>16</v>
      </c>
      <c r="B23" s="17">
        <v>670027</v>
      </c>
      <c r="C23" s="54" t="s">
        <v>33</v>
      </c>
      <c r="D23" s="62">
        <f>согаз!D23+макс!D23+капитал!D23</f>
        <v>353043241.19000018</v>
      </c>
      <c r="E23" s="62">
        <f>согаз!E23+макс!E23+капитал!E23</f>
        <v>0</v>
      </c>
      <c r="F23" s="62">
        <f>согаз!F23+макс!F23+капитал!F23</f>
        <v>25207597.740000002</v>
      </c>
      <c r="G23" s="62">
        <f>согаз!G23+макс!G23+капитал!G23</f>
        <v>449402073.89884317</v>
      </c>
      <c r="H23" s="62">
        <f>согаз!H23+макс!H23+капитал!H23</f>
        <v>0</v>
      </c>
      <c r="I23" s="62">
        <f>согаз!I23+макс!I23+капитал!I23</f>
        <v>0</v>
      </c>
      <c r="J23" s="64">
        <f>согаз!J23+макс!J23+капитал!J23</f>
        <v>827652912.82884336</v>
      </c>
    </row>
    <row r="24" spans="1:10">
      <c r="A24" s="26">
        <v>17</v>
      </c>
      <c r="B24" s="17">
        <v>670028</v>
      </c>
      <c r="C24" s="54" t="s">
        <v>34</v>
      </c>
      <c r="D24" s="62">
        <f>согаз!D24+макс!D24+капитал!D24</f>
        <v>89298112.830000043</v>
      </c>
      <c r="E24" s="62">
        <f>согаз!E24+макс!E24+капитал!E24</f>
        <v>0</v>
      </c>
      <c r="F24" s="62">
        <f>согаз!F24+макс!F24+капитал!F24</f>
        <v>20145591.880000003</v>
      </c>
      <c r="G24" s="62">
        <f>согаз!G24+макс!G24+капитал!G24</f>
        <v>128707590.24076739</v>
      </c>
      <c r="H24" s="62">
        <f>согаз!H24+макс!H24+капитал!H24</f>
        <v>0</v>
      </c>
      <c r="I24" s="62">
        <f>согаз!I24+макс!I24+капитал!I24</f>
        <v>0</v>
      </c>
      <c r="J24" s="64">
        <f>согаз!J24+макс!J24+капитал!J24</f>
        <v>238151294.95076743</v>
      </c>
    </row>
    <row r="25" spans="1:10">
      <c r="A25" s="26">
        <v>18</v>
      </c>
      <c r="B25" s="17">
        <v>670029</v>
      </c>
      <c r="C25" s="54" t="s">
        <v>59</v>
      </c>
      <c r="D25" s="62">
        <f>согаз!D25+макс!D25+капитал!D25</f>
        <v>312674800.57999992</v>
      </c>
      <c r="E25" s="62">
        <f>согаз!E25+макс!E25+капитал!E25</f>
        <v>0</v>
      </c>
      <c r="F25" s="62">
        <f>согаз!F25+макс!F25+капитал!F25</f>
        <v>19772230.16</v>
      </c>
      <c r="G25" s="62">
        <f>согаз!G25+макс!G25+капитал!G25</f>
        <v>390513802.40800488</v>
      </c>
      <c r="H25" s="62">
        <f>согаз!H25+макс!H25+капитал!H25</f>
        <v>0</v>
      </c>
      <c r="I25" s="62">
        <f>согаз!I25+макс!I25+капитал!I25</f>
        <v>0</v>
      </c>
      <c r="J25" s="64">
        <f>согаз!J25+макс!J25+капитал!J25</f>
        <v>722960833.14800477</v>
      </c>
    </row>
    <row r="26" spans="1:10">
      <c r="A26" s="26">
        <v>19</v>
      </c>
      <c r="B26" s="18">
        <v>670030</v>
      </c>
      <c r="C26" s="55" t="s">
        <v>68</v>
      </c>
      <c r="D26" s="62">
        <f>согаз!D26+макс!D26+капитал!D26</f>
        <v>33790991.559999987</v>
      </c>
      <c r="E26" s="62">
        <f>согаз!E26+макс!E26+капитал!E26</f>
        <v>0</v>
      </c>
      <c r="F26" s="62">
        <f>согаз!F26+макс!F26+капитал!F26</f>
        <v>12622140.93</v>
      </c>
      <c r="G26" s="62">
        <f>согаз!G26+макс!G26+капитал!G26</f>
        <v>115850234.77501696</v>
      </c>
      <c r="H26" s="62">
        <f>согаз!H26+макс!H26+капитал!H26</f>
        <v>0</v>
      </c>
      <c r="I26" s="62">
        <f>согаз!I26+макс!I26+капитал!I26</f>
        <v>0</v>
      </c>
      <c r="J26" s="64">
        <f>согаз!J26+макс!J26+капитал!J26</f>
        <v>162263367.26501694</v>
      </c>
    </row>
    <row r="27" spans="1:10">
      <c r="A27" s="26">
        <v>20</v>
      </c>
      <c r="B27" s="17">
        <v>670033</v>
      </c>
      <c r="C27" s="54" t="s">
        <v>36</v>
      </c>
      <c r="D27" s="62">
        <f>согаз!D27+макс!D27+капитал!D27</f>
        <v>16897480.449999999</v>
      </c>
      <c r="E27" s="62">
        <f>согаз!E27+макс!E27+капитал!E27</f>
        <v>0</v>
      </c>
      <c r="F27" s="62">
        <f>согаз!F27+макс!F27+капитал!F27</f>
        <v>9754506.4600000009</v>
      </c>
      <c r="G27" s="62">
        <f>согаз!G27+макс!G27+капитал!G27</f>
        <v>51565246.861903563</v>
      </c>
      <c r="H27" s="62">
        <f>согаз!H27+макс!H27+капитал!H27</f>
        <v>0</v>
      </c>
      <c r="I27" s="62">
        <f>согаз!I27+макс!I27+капитал!I27</f>
        <v>0</v>
      </c>
      <c r="J27" s="64">
        <f>согаз!J27+макс!J27+капитал!J27</f>
        <v>78217233.771903574</v>
      </c>
    </row>
    <row r="28" spans="1:10">
      <c r="A28" s="26">
        <v>21</v>
      </c>
      <c r="B28" s="17">
        <v>670036</v>
      </c>
      <c r="C28" s="54" t="s">
        <v>37</v>
      </c>
      <c r="D28" s="62">
        <f>согаз!D28+макс!D28+капитал!D28</f>
        <v>210938231.89999998</v>
      </c>
      <c r="E28" s="62">
        <f>согаз!E28+макс!E28+капитал!E28</f>
        <v>0</v>
      </c>
      <c r="F28" s="62">
        <f>согаз!F28+макс!F28+капитал!F28</f>
        <v>23012949.159999996</v>
      </c>
      <c r="G28" s="62">
        <f>согаз!G28+макс!G28+капитал!G28</f>
        <v>372047253.49662495</v>
      </c>
      <c r="H28" s="62">
        <f>согаз!H28+макс!H28+капитал!H28</f>
        <v>0</v>
      </c>
      <c r="I28" s="62">
        <f>согаз!I28+макс!I28+капитал!I28</f>
        <v>0</v>
      </c>
      <c r="J28" s="64">
        <f>согаз!J28+макс!J28+капитал!J28</f>
        <v>605998434.55662489</v>
      </c>
    </row>
    <row r="29" spans="1:10">
      <c r="A29" s="26">
        <v>22</v>
      </c>
      <c r="B29" s="17">
        <v>670039</v>
      </c>
      <c r="C29" s="54" t="s">
        <v>18</v>
      </c>
      <c r="D29" s="62">
        <f>согаз!D29+макс!D29+капитал!D29</f>
        <v>0</v>
      </c>
      <c r="E29" s="62">
        <f>согаз!E29+макс!E29+капитал!E29</f>
        <v>0</v>
      </c>
      <c r="F29" s="62">
        <f>согаз!F29+макс!F29+капитал!F29</f>
        <v>12115872.08</v>
      </c>
      <c r="G29" s="62">
        <f>согаз!G29+макс!G29+капитал!G29</f>
        <v>253298931.2074886</v>
      </c>
      <c r="H29" s="62">
        <f>согаз!H29+макс!H29+капитал!H29</f>
        <v>0</v>
      </c>
      <c r="I29" s="62">
        <f>согаз!I29+макс!I29+капитал!I29</f>
        <v>0</v>
      </c>
      <c r="J29" s="64">
        <f>согаз!J29+макс!J29+капитал!J29</f>
        <v>265414803.28748858</v>
      </c>
    </row>
    <row r="30" spans="1:10">
      <c r="A30" s="26">
        <v>23</v>
      </c>
      <c r="B30" s="17">
        <v>670040</v>
      </c>
      <c r="C30" s="54" t="s">
        <v>19</v>
      </c>
      <c r="D30" s="62">
        <f>согаз!D30+макс!D30+капитал!D30</f>
        <v>0</v>
      </c>
      <c r="E30" s="62">
        <f>согаз!E30+макс!E30+капитал!E30</f>
        <v>0</v>
      </c>
      <c r="F30" s="62">
        <f>согаз!F30+макс!F30+капитал!F30</f>
        <v>20969222.460000005</v>
      </c>
      <c r="G30" s="62">
        <f>согаз!G30+макс!G30+капитал!G30</f>
        <v>164584775.97226006</v>
      </c>
      <c r="H30" s="62">
        <f>согаз!H30+макс!H30+капитал!H30</f>
        <v>0</v>
      </c>
      <c r="I30" s="62">
        <f>согаз!I30+макс!I30+капитал!I30</f>
        <v>0</v>
      </c>
      <c r="J30" s="64">
        <f>согаз!J30+макс!J30+капитал!J30</f>
        <v>185553998.43226007</v>
      </c>
    </row>
    <row r="31" spans="1:10">
      <c r="A31" s="26">
        <v>24</v>
      </c>
      <c r="B31" s="17">
        <v>670041</v>
      </c>
      <c r="C31" s="54" t="s">
        <v>20</v>
      </c>
      <c r="D31" s="62">
        <f>согаз!D31+макс!D31+капитал!D31</f>
        <v>0</v>
      </c>
      <c r="E31" s="62">
        <f>согаз!E31+макс!E31+капитал!E31</f>
        <v>0</v>
      </c>
      <c r="F31" s="62">
        <f>согаз!F31+макс!F31+капитал!F31</f>
        <v>18363919.039999999</v>
      </c>
      <c r="G31" s="62">
        <f>согаз!G31+макс!G31+капитал!G31</f>
        <v>241847677.94176275</v>
      </c>
      <c r="H31" s="62">
        <f>согаз!H31+макс!H31+капитал!H31</f>
        <v>0</v>
      </c>
      <c r="I31" s="62">
        <f>согаз!I31+макс!I31+капитал!I31</f>
        <v>0</v>
      </c>
      <c r="J31" s="64">
        <f>согаз!J31+макс!J31+капитал!J31</f>
        <v>260211596.98176277</v>
      </c>
    </row>
    <row r="32" spans="1:10">
      <c r="A32" s="26">
        <v>25</v>
      </c>
      <c r="B32" s="17">
        <v>670042</v>
      </c>
      <c r="C32" s="54" t="s">
        <v>21</v>
      </c>
      <c r="D32" s="62">
        <f>согаз!D32+макс!D32+капитал!D32</f>
        <v>0</v>
      </c>
      <c r="E32" s="62">
        <f>согаз!E32+макс!E32+капитал!E32</f>
        <v>0</v>
      </c>
      <c r="F32" s="62">
        <f>согаз!F32+макс!F32+капитал!F32</f>
        <v>11537432.630000001</v>
      </c>
      <c r="G32" s="62">
        <f>согаз!G32+макс!G32+капитал!G32</f>
        <v>159792571.59496325</v>
      </c>
      <c r="H32" s="62">
        <f>согаз!H32+макс!H32+капитал!H32</f>
        <v>0</v>
      </c>
      <c r="I32" s="62">
        <f>согаз!I32+макс!I32+капитал!I32</f>
        <v>0</v>
      </c>
      <c r="J32" s="64">
        <f>согаз!J32+макс!J32+капитал!J32</f>
        <v>171330004.22496325</v>
      </c>
    </row>
    <row r="33" spans="1:10">
      <c r="A33" s="26">
        <v>26</v>
      </c>
      <c r="B33" s="17">
        <v>670043</v>
      </c>
      <c r="C33" s="54" t="s">
        <v>22</v>
      </c>
      <c r="D33" s="62">
        <f>согаз!D33+макс!D33+капитал!D33</f>
        <v>0</v>
      </c>
      <c r="E33" s="62">
        <f>согаз!E33+макс!E33+капитал!E33</f>
        <v>0</v>
      </c>
      <c r="F33" s="62">
        <f>согаз!F33+макс!F33+капитал!F33</f>
        <v>10905388.460000001</v>
      </c>
      <c r="G33" s="62">
        <f>согаз!G33+макс!G33+капитал!G33</f>
        <v>169977960.57571775</v>
      </c>
      <c r="H33" s="62">
        <f>согаз!H33+макс!H33+капитал!H33</f>
        <v>0</v>
      </c>
      <c r="I33" s="62">
        <f>согаз!I33+макс!I33+капитал!I33</f>
        <v>0</v>
      </c>
      <c r="J33" s="64">
        <f>согаз!J33+макс!J33+капитал!J33</f>
        <v>180883349.03571773</v>
      </c>
    </row>
    <row r="34" spans="1:10">
      <c r="A34" s="26">
        <v>27</v>
      </c>
      <c r="B34" s="17">
        <v>670044</v>
      </c>
      <c r="C34" s="54" t="s">
        <v>23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8650283.0500000007</v>
      </c>
      <c r="G34" s="62">
        <f>согаз!G34+макс!G34+капитал!G34</f>
        <v>154681866.04064012</v>
      </c>
      <c r="H34" s="62">
        <f>согаз!H34+макс!H34+капитал!H34</f>
        <v>0</v>
      </c>
      <c r="I34" s="62">
        <f>согаз!I34+макс!I34+капитал!I34</f>
        <v>0</v>
      </c>
      <c r="J34" s="64">
        <f>согаз!J34+макс!J34+капитал!J34</f>
        <v>163332149.09064013</v>
      </c>
    </row>
    <row r="35" spans="1:10" ht="56.25">
      <c r="A35" s="26">
        <v>28</v>
      </c>
      <c r="B35" s="17">
        <v>670045</v>
      </c>
      <c r="C35" s="54" t="s">
        <v>17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46976078.399999999</v>
      </c>
      <c r="G35" s="62">
        <f>согаз!G35+макс!G35+капитал!G35</f>
        <v>181179771.64379388</v>
      </c>
      <c r="H35" s="62">
        <f>согаз!H35+макс!H35+капитал!H35</f>
        <v>0</v>
      </c>
      <c r="I35" s="62">
        <f>согаз!I35+макс!I35+капитал!I35</f>
        <v>0</v>
      </c>
      <c r="J35" s="64">
        <f>согаз!J35+макс!J35+капитал!J35</f>
        <v>228155850.04379386</v>
      </c>
    </row>
    <row r="36" spans="1:10" ht="37.5">
      <c r="A36" s="26">
        <v>29</v>
      </c>
      <c r="B36" s="17">
        <v>670046</v>
      </c>
      <c r="C36" s="54" t="s">
        <v>25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0</v>
      </c>
      <c r="G36" s="62">
        <f>согаз!G36+макс!G36+капитал!G36</f>
        <v>92623025</v>
      </c>
      <c r="H36" s="62">
        <f>согаз!H36+макс!H36+капитал!H36</f>
        <v>0</v>
      </c>
      <c r="I36" s="62">
        <f>согаз!I36+макс!I36+капитал!I36</f>
        <v>0</v>
      </c>
      <c r="J36" s="64">
        <f>согаз!J36+макс!J36+капитал!J36</f>
        <v>92623025</v>
      </c>
    </row>
    <row r="37" spans="1:10" ht="37.5">
      <c r="A37" s="26">
        <v>30</v>
      </c>
      <c r="B37" s="16">
        <v>670047</v>
      </c>
      <c r="C37" s="54" t="s">
        <v>26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0</v>
      </c>
      <c r="G37" s="62">
        <f>согаз!G37+макс!G37+капитал!G37</f>
        <v>59027530</v>
      </c>
      <c r="H37" s="62">
        <f>согаз!H37+макс!H37+капитал!H37</f>
        <v>0</v>
      </c>
      <c r="I37" s="62">
        <f>согаз!I37+макс!I37+капитал!I37</f>
        <v>0</v>
      </c>
      <c r="J37" s="64">
        <f>согаз!J37+макс!J37+капитал!J37</f>
        <v>59027530</v>
      </c>
    </row>
    <row r="38" spans="1:10" ht="37.5">
      <c r="A38" s="26">
        <v>31</v>
      </c>
      <c r="B38" s="16">
        <v>670048</v>
      </c>
      <c r="C38" s="54" t="s">
        <v>74</v>
      </c>
      <c r="D38" s="62">
        <f>согаз!D38+макс!D38+капитал!D38</f>
        <v>1095918459.3500004</v>
      </c>
      <c r="E38" s="62">
        <f>согаз!E38+макс!E38+капитал!E38</f>
        <v>86464710</v>
      </c>
      <c r="F38" s="62">
        <f>согаз!F38+макс!F38+капитал!F38</f>
        <v>103974971.38</v>
      </c>
      <c r="G38" s="62">
        <f>согаз!G38+макс!G38+капитал!G38</f>
        <v>231106908.23000002</v>
      </c>
      <c r="H38" s="62">
        <f>согаз!H38+макс!H38+капитал!H38</f>
        <v>0</v>
      </c>
      <c r="I38" s="62">
        <f>согаз!I38+макс!I38+капитал!I38</f>
        <v>6888157</v>
      </c>
      <c r="J38" s="64">
        <f>согаз!J38+макс!J38+капитал!J38</f>
        <v>1437888495.9600003</v>
      </c>
    </row>
    <row r="39" spans="1:10" ht="37.5">
      <c r="A39" s="26">
        <v>32</v>
      </c>
      <c r="B39" s="17">
        <v>670049</v>
      </c>
      <c r="C39" s="54" t="s">
        <v>60</v>
      </c>
      <c r="D39" s="62">
        <f>согаз!D39+макс!D39+капитал!D39</f>
        <v>9779837.129999999</v>
      </c>
      <c r="E39" s="62">
        <f>согаз!E39+макс!E39+капитал!E39</f>
        <v>0</v>
      </c>
      <c r="F39" s="62">
        <f>согаз!F39+макс!F39+капитал!F39</f>
        <v>234020.2</v>
      </c>
      <c r="G39" s="62">
        <f>согаз!G39+макс!G39+капитал!G39</f>
        <v>13928638.4</v>
      </c>
      <c r="H39" s="62">
        <f>согаз!H39+макс!H39+капитал!H39</f>
        <v>0</v>
      </c>
      <c r="I39" s="62">
        <f>согаз!I39+макс!I39+капитал!I39</f>
        <v>0</v>
      </c>
      <c r="J39" s="64">
        <f>согаз!J39+макс!J39+капитал!J39</f>
        <v>23942495.729999997</v>
      </c>
    </row>
    <row r="40" spans="1:10" ht="37.5">
      <c r="A40" s="26">
        <v>33</v>
      </c>
      <c r="B40" s="17">
        <v>670050</v>
      </c>
      <c r="C40" s="54" t="s">
        <v>16</v>
      </c>
      <c r="D40" s="62">
        <f>согаз!D40+макс!D40+капитал!D40</f>
        <v>86180845.609999985</v>
      </c>
      <c r="E40" s="62">
        <f>согаз!E40+макс!E40+капитал!E40</f>
        <v>0</v>
      </c>
      <c r="F40" s="62">
        <f>согаз!F40+макс!F40+капитал!F40</f>
        <v>0</v>
      </c>
      <c r="G40" s="62">
        <f>согаз!G40+макс!G40+капитал!G40</f>
        <v>4373564</v>
      </c>
      <c r="H40" s="62">
        <f>согаз!H40+макс!H40+капитал!H40</f>
        <v>0</v>
      </c>
      <c r="I40" s="62">
        <f>согаз!I40+макс!I40+капитал!I40</f>
        <v>0</v>
      </c>
      <c r="J40" s="64">
        <f>согаз!J40+макс!J40+капитал!J40</f>
        <v>90554409.609999985</v>
      </c>
    </row>
    <row r="41" spans="1:10" ht="56.25">
      <c r="A41" s="26">
        <v>34</v>
      </c>
      <c r="B41" s="17">
        <v>670051</v>
      </c>
      <c r="C41" s="54" t="s">
        <v>24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109645060</v>
      </c>
      <c r="H41" s="62">
        <f>согаз!H41+макс!H41+капитал!H41</f>
        <v>0</v>
      </c>
      <c r="I41" s="62">
        <f>согаз!I41+макс!I41+капитал!I41</f>
        <v>0</v>
      </c>
      <c r="J41" s="64">
        <f>согаз!J41+макс!J41+капитал!J41</f>
        <v>109645060</v>
      </c>
    </row>
    <row r="42" spans="1:10" ht="37.5">
      <c r="A42" s="26">
        <v>35</v>
      </c>
      <c r="B42" s="16">
        <v>670052</v>
      </c>
      <c r="C42" s="54" t="s">
        <v>61</v>
      </c>
      <c r="D42" s="62">
        <f>согаз!D42+макс!D42+капитал!D42</f>
        <v>81834851.550000012</v>
      </c>
      <c r="E42" s="62">
        <f>согаз!E42+макс!E42+капитал!E42</f>
        <v>0</v>
      </c>
      <c r="F42" s="62">
        <f>согаз!F42+макс!F42+капитал!F42</f>
        <v>36499669.079999998</v>
      </c>
      <c r="G42" s="62">
        <f>согаз!G42+макс!G42+капитал!G42</f>
        <v>528864388.94862789</v>
      </c>
      <c r="H42" s="62">
        <f>согаз!H42+макс!H42+капитал!H42</f>
        <v>0</v>
      </c>
      <c r="I42" s="62">
        <f>согаз!I42+макс!I42+капитал!I42</f>
        <v>0</v>
      </c>
      <c r="J42" s="64">
        <f>согаз!J42+макс!J42+капитал!J42</f>
        <v>647198909.57862782</v>
      </c>
    </row>
    <row r="43" spans="1:10">
      <c r="A43" s="26">
        <v>36</v>
      </c>
      <c r="B43" s="18">
        <v>670053</v>
      </c>
      <c r="C43" s="55" t="s">
        <v>35</v>
      </c>
      <c r="D43" s="62">
        <f>согаз!D43+макс!D43+капитал!D43</f>
        <v>0</v>
      </c>
      <c r="E43" s="62">
        <f>согаз!E43+макс!E43+капитал!E43</f>
        <v>0</v>
      </c>
      <c r="F43" s="62">
        <f>согаз!F43+макс!F43+капитал!F43</f>
        <v>15641884.150000002</v>
      </c>
      <c r="G43" s="62">
        <f>согаз!G43+макс!G43+капитал!G43</f>
        <v>236555196.21398938</v>
      </c>
      <c r="H43" s="62">
        <f>согаз!H43+макс!H43+капитал!H43</f>
        <v>0</v>
      </c>
      <c r="I43" s="62">
        <f>согаз!I43+макс!I43+капитал!I43</f>
        <v>0</v>
      </c>
      <c r="J43" s="64">
        <f>согаз!J43+макс!J43+капитал!J43</f>
        <v>252197080.36398941</v>
      </c>
    </row>
    <row r="44" spans="1:10" ht="56.25">
      <c r="A44" s="26">
        <v>37</v>
      </c>
      <c r="B44" s="18">
        <v>670054</v>
      </c>
      <c r="C44" s="55" t="s">
        <v>15</v>
      </c>
      <c r="D44" s="62">
        <f>согаз!D44+макс!D44+капитал!D44</f>
        <v>1083127126.5300002</v>
      </c>
      <c r="E44" s="62">
        <f>согаз!E44+макс!E44+капитал!E44</f>
        <v>162828824</v>
      </c>
      <c r="F44" s="62">
        <f>согаз!F44+макс!F44+капитал!F44</f>
        <v>0</v>
      </c>
      <c r="G44" s="62">
        <f>согаз!G44+макс!G44+капитал!G44</f>
        <v>112475987</v>
      </c>
      <c r="H44" s="62">
        <f>согаз!H44+макс!H44+капитал!H44</f>
        <v>0</v>
      </c>
      <c r="I44" s="62">
        <f>согаз!I44+макс!I44+капитал!I44</f>
        <v>0</v>
      </c>
      <c r="J44" s="64">
        <f>согаз!J44+макс!J44+капитал!J44</f>
        <v>1195603113.5300002</v>
      </c>
    </row>
    <row r="45" spans="1:10">
      <c r="A45" s="26">
        <v>38</v>
      </c>
      <c r="B45" s="17">
        <v>670055</v>
      </c>
      <c r="C45" s="54" t="s">
        <v>39</v>
      </c>
      <c r="D45" s="62">
        <f>согаз!D45+макс!D45+капитал!D45</f>
        <v>0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2285555.6799999997</v>
      </c>
      <c r="H45" s="62">
        <f>согаз!H45+макс!H45+капитал!H45</f>
        <v>0</v>
      </c>
      <c r="I45" s="62">
        <f>согаз!I45+макс!I45+капитал!I45</f>
        <v>0</v>
      </c>
      <c r="J45" s="64">
        <f>согаз!J45+макс!J45+капитал!J45</f>
        <v>2285555.6799999997</v>
      </c>
    </row>
    <row r="46" spans="1:10" ht="37.5">
      <c r="A46" s="26">
        <v>39</v>
      </c>
      <c r="B46" s="16">
        <v>670056</v>
      </c>
      <c r="C46" s="54" t="s">
        <v>38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236839.60000000003</v>
      </c>
      <c r="G46" s="62">
        <f>согаз!G46+макс!G46+капитал!G46</f>
        <v>6481719.8499999996</v>
      </c>
      <c r="H46" s="62">
        <f>согаз!H46+макс!H46+капитал!H46</f>
        <v>0</v>
      </c>
      <c r="I46" s="62">
        <f>согаз!I46+макс!I46+капитал!I46</f>
        <v>0</v>
      </c>
      <c r="J46" s="64">
        <f>согаз!J46+макс!J46+капитал!J46</f>
        <v>6718559.4499999993</v>
      </c>
    </row>
    <row r="47" spans="1:10" ht="37.5">
      <c r="A47" s="26">
        <v>40</v>
      </c>
      <c r="B47" s="17">
        <v>670057</v>
      </c>
      <c r="C47" s="54" t="s">
        <v>62</v>
      </c>
      <c r="D47" s="62">
        <f>согаз!D47+макс!D47+капитал!D47</f>
        <v>505074791.64999998</v>
      </c>
      <c r="E47" s="62">
        <f>согаз!E47+макс!E47+капитал!E47</f>
        <v>71478059</v>
      </c>
      <c r="F47" s="62">
        <f>согаз!F47+макс!F47+капитал!F47</f>
        <v>34241218.710000008</v>
      </c>
      <c r="G47" s="62">
        <f>согаз!G47+макс!G47+капитал!G47</f>
        <v>123815421.27515599</v>
      </c>
      <c r="H47" s="62">
        <f>согаз!H47+макс!H47+капитал!H47</f>
        <v>0</v>
      </c>
      <c r="I47" s="62">
        <f>согаз!I47+макс!I47+капитал!I47</f>
        <v>0</v>
      </c>
      <c r="J47" s="64">
        <f>согаз!J47+макс!J47+капитал!J47</f>
        <v>663131431.63515592</v>
      </c>
    </row>
    <row r="48" spans="1:10" ht="75">
      <c r="A48" s="26">
        <v>41</v>
      </c>
      <c r="B48" s="17">
        <v>670059</v>
      </c>
      <c r="C48" s="54" t="s">
        <v>13</v>
      </c>
      <c r="D48" s="62">
        <f>согаз!D48+макс!D48+капитал!D48</f>
        <v>139091212.57999998</v>
      </c>
      <c r="E48" s="62">
        <f>согаз!E48+макс!E48+капитал!E48</f>
        <v>0</v>
      </c>
      <c r="F48" s="62">
        <f>согаз!F48+макс!F48+капитал!F48</f>
        <v>0</v>
      </c>
      <c r="G48" s="62">
        <f>согаз!G48+макс!G48+капитал!G48</f>
        <v>8484354.2699999996</v>
      </c>
      <c r="H48" s="62">
        <f>согаз!H48+макс!H48+капитал!H48</f>
        <v>0</v>
      </c>
      <c r="I48" s="62">
        <f>согаз!I48+макс!I48+капитал!I48</f>
        <v>0</v>
      </c>
      <c r="J48" s="64">
        <f>согаз!J48+макс!J48+капитал!J48</f>
        <v>147575566.85000002</v>
      </c>
    </row>
    <row r="49" spans="1:10" ht="37.5">
      <c r="A49" s="26">
        <v>42</v>
      </c>
      <c r="B49" s="17">
        <v>670063</v>
      </c>
      <c r="C49" s="54" t="s">
        <v>75</v>
      </c>
      <c r="D49" s="62">
        <f>согаз!D49+макс!D49+капитал!D49</f>
        <v>0</v>
      </c>
      <c r="E49" s="62">
        <f>согаз!E49+макс!E49+капитал!E49</f>
        <v>0</v>
      </c>
      <c r="F49" s="62">
        <f>согаз!F49+макс!F49+капитал!F49</f>
        <v>0</v>
      </c>
      <c r="G49" s="62">
        <f>согаз!G49+макс!G49+капитал!G49</f>
        <v>1154820</v>
      </c>
      <c r="H49" s="62">
        <f>согаз!H49+макс!H49+капитал!H49</f>
        <v>0</v>
      </c>
      <c r="I49" s="62">
        <f>согаз!I49+макс!I49+капитал!I49</f>
        <v>0</v>
      </c>
      <c r="J49" s="64">
        <f>согаз!J49+макс!J49+капитал!J49</f>
        <v>1154820</v>
      </c>
    </row>
    <row r="50" spans="1:10">
      <c r="A50" s="26">
        <v>43</v>
      </c>
      <c r="B50" s="17">
        <v>670065</v>
      </c>
      <c r="C50" s="54" t="s">
        <v>40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2737401.0999999996</v>
      </c>
      <c r="G50" s="62">
        <f>согаз!G50+макс!G50+капитал!G50</f>
        <v>629757.43003333348</v>
      </c>
      <c r="H50" s="62">
        <f>согаз!H50+макс!H50+капитал!H50</f>
        <v>0</v>
      </c>
      <c r="I50" s="62">
        <f>согаз!I50+макс!I50+капитал!I50</f>
        <v>0</v>
      </c>
      <c r="J50" s="64">
        <f>согаз!J50+макс!J50+капитал!J50</f>
        <v>3367158.5300333332</v>
      </c>
    </row>
    <row r="51" spans="1:10" ht="37.5">
      <c r="A51" s="26">
        <v>44</v>
      </c>
      <c r="B51" s="17">
        <v>670066</v>
      </c>
      <c r="C51" s="54" t="s">
        <v>14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0</v>
      </c>
      <c r="G51" s="62">
        <f>согаз!G51+макс!G51+капитал!G51</f>
        <v>0</v>
      </c>
      <c r="H51" s="62">
        <f>согаз!H51+макс!H51+капитал!H51</f>
        <v>994854307.72238767</v>
      </c>
      <c r="I51" s="62">
        <f>согаз!I51+макс!I51+капитал!I51</f>
        <v>0</v>
      </c>
      <c r="J51" s="64">
        <f>согаз!J51+макс!J51+капитал!J51</f>
        <v>994854307.72238767</v>
      </c>
    </row>
    <row r="52" spans="1:10" ht="37.5">
      <c r="A52" s="26">
        <v>45</v>
      </c>
      <c r="B52" s="17">
        <v>670067</v>
      </c>
      <c r="C52" s="54" t="s">
        <v>41</v>
      </c>
      <c r="D52" s="62">
        <f>согаз!D52+макс!D52+капитал!D52</f>
        <v>4295295.2799999993</v>
      </c>
      <c r="E52" s="62">
        <f>согаз!E52+макс!E52+капитал!E52</f>
        <v>0</v>
      </c>
      <c r="F52" s="62">
        <f>согаз!F52+макс!F52+капитал!F52</f>
        <v>10237394.560000001</v>
      </c>
      <c r="G52" s="62">
        <f>согаз!G52+макс!G52+капитал!G52</f>
        <v>19391390.699999999</v>
      </c>
      <c r="H52" s="62">
        <f>согаз!H52+макс!H52+капитал!H52</f>
        <v>0</v>
      </c>
      <c r="I52" s="62">
        <f>согаз!I52+макс!I52+капитал!I52</f>
        <v>0</v>
      </c>
      <c r="J52" s="64">
        <f>согаз!J52+макс!J52+капитал!J52</f>
        <v>33924080.540000007</v>
      </c>
    </row>
    <row r="53" spans="1:10">
      <c r="A53" s="26">
        <v>46</v>
      </c>
      <c r="B53" s="16">
        <v>670070</v>
      </c>
      <c r="C53" s="54" t="s">
        <v>42</v>
      </c>
      <c r="D53" s="62">
        <f>согаз!D53+макс!D53+капитал!D53</f>
        <v>0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3348748.5300000003</v>
      </c>
      <c r="H53" s="62">
        <f>согаз!H53+макс!H53+капитал!H53</f>
        <v>0</v>
      </c>
      <c r="I53" s="62">
        <f>согаз!I53+макс!I53+капитал!I53</f>
        <v>0</v>
      </c>
      <c r="J53" s="64">
        <f>согаз!J53+макс!J53+капитал!J53</f>
        <v>3348748.5300000003</v>
      </c>
    </row>
    <row r="54" spans="1:10">
      <c r="A54" s="26">
        <v>47</v>
      </c>
      <c r="B54" s="17">
        <v>670072</v>
      </c>
      <c r="C54" s="56" t="s">
        <v>43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5525270.709999999</v>
      </c>
      <c r="G54" s="62">
        <f>согаз!G54+макс!G54+капитал!G54</f>
        <v>0</v>
      </c>
      <c r="H54" s="62">
        <f>согаз!H54+макс!H54+капитал!H54</f>
        <v>0</v>
      </c>
      <c r="I54" s="62">
        <f>согаз!I54+макс!I54+капитал!I54</f>
        <v>0</v>
      </c>
      <c r="J54" s="64">
        <f>согаз!J54+макс!J54+капитал!J54</f>
        <v>5525270.709999999</v>
      </c>
    </row>
    <row r="55" spans="1:10" ht="37.5">
      <c r="A55" s="26">
        <v>48</v>
      </c>
      <c r="B55" s="19">
        <v>670081</v>
      </c>
      <c r="C55" s="54" t="s">
        <v>76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0</v>
      </c>
      <c r="G55" s="62">
        <f>согаз!G55+макс!G55+капитал!G55</f>
        <v>8856135</v>
      </c>
      <c r="H55" s="62">
        <f>согаз!H55+макс!H55+капитал!H55</f>
        <v>0</v>
      </c>
      <c r="I55" s="62">
        <f>согаз!I55+макс!I55+капитал!I55</f>
        <v>0</v>
      </c>
      <c r="J55" s="64">
        <f>согаз!J55+макс!J55+капитал!J55</f>
        <v>8856135</v>
      </c>
    </row>
    <row r="56" spans="1:10" ht="37.5">
      <c r="A56" s="26">
        <v>49</v>
      </c>
      <c r="B56" s="19">
        <v>670082</v>
      </c>
      <c r="C56" s="57" t="s">
        <v>46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23036966</v>
      </c>
      <c r="H56" s="62">
        <f>согаз!H56+макс!H56+капитал!H56</f>
        <v>0</v>
      </c>
      <c r="I56" s="62">
        <f>согаз!I56+макс!I56+капитал!I56</f>
        <v>0</v>
      </c>
      <c r="J56" s="64">
        <f>согаз!J56+макс!J56+капитал!J56</f>
        <v>23036966</v>
      </c>
    </row>
    <row r="57" spans="1:10">
      <c r="A57" s="26">
        <v>50</v>
      </c>
      <c r="B57" s="19">
        <v>670084</v>
      </c>
      <c r="C57" s="57" t="s">
        <v>44</v>
      </c>
      <c r="D57" s="62">
        <f>согаз!D57+макс!D57+капитал!D57</f>
        <v>0</v>
      </c>
      <c r="E57" s="62">
        <f>согаз!E57+макс!E57+капитал!E57</f>
        <v>0</v>
      </c>
      <c r="F57" s="62">
        <f>согаз!F57+макс!F57+капитал!F57</f>
        <v>135808348.22999999</v>
      </c>
      <c r="G57" s="62">
        <f>согаз!G57+макс!G57+капитал!G57</f>
        <v>25499</v>
      </c>
      <c r="H57" s="62">
        <f>согаз!H57+макс!H57+капитал!H57</f>
        <v>0</v>
      </c>
      <c r="I57" s="62">
        <f>согаз!I57+макс!I57+капитал!I57</f>
        <v>0</v>
      </c>
      <c r="J57" s="64">
        <f>согаз!J57+макс!J57+капитал!J57</f>
        <v>135833847.22999999</v>
      </c>
    </row>
    <row r="58" spans="1:10" ht="37.5">
      <c r="A58" s="26">
        <v>51</v>
      </c>
      <c r="B58" s="16">
        <v>670090</v>
      </c>
      <c r="C58" s="54" t="s">
        <v>63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71013162.719999999</v>
      </c>
      <c r="G58" s="62">
        <f>согаз!G58+макс!G58+капитал!G58</f>
        <v>25499</v>
      </c>
      <c r="H58" s="62">
        <f>согаз!H58+макс!H58+капитал!H58</f>
        <v>0</v>
      </c>
      <c r="I58" s="62">
        <f>согаз!I58+макс!I58+капитал!I58</f>
        <v>0</v>
      </c>
      <c r="J58" s="64">
        <f>согаз!J58+макс!J58+капитал!J58</f>
        <v>71038661.719999999</v>
      </c>
    </row>
    <row r="59" spans="1:10" ht="37.5">
      <c r="A59" s="26">
        <v>52</v>
      </c>
      <c r="B59" s="16">
        <v>670097</v>
      </c>
      <c r="C59" s="54" t="s">
        <v>45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3988041.87</v>
      </c>
      <c r="G59" s="62">
        <f>согаз!G59+макс!G59+капитал!G59</f>
        <v>14341484.75</v>
      </c>
      <c r="H59" s="62">
        <f>согаз!H59+макс!H59+капитал!H59</f>
        <v>0</v>
      </c>
      <c r="I59" s="62">
        <f>согаз!I59+макс!I59+капитал!I59</f>
        <v>0</v>
      </c>
      <c r="J59" s="64">
        <f>согаз!J59+макс!J59+капитал!J59</f>
        <v>18329526.619999997</v>
      </c>
    </row>
    <row r="60" spans="1:10" ht="37.5">
      <c r="A60" s="26">
        <v>53</v>
      </c>
      <c r="B60" s="17">
        <v>670099</v>
      </c>
      <c r="C60" s="54" t="s">
        <v>77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8596455.0200000014</v>
      </c>
      <c r="G60" s="62">
        <f>согаз!G60+макс!G60+капитал!G60</f>
        <v>112767431.20860484</v>
      </c>
      <c r="H60" s="62">
        <f>согаз!H60+макс!H60+капитал!H60</f>
        <v>0</v>
      </c>
      <c r="I60" s="62">
        <f>согаз!I60+макс!I60+капитал!I60</f>
        <v>0</v>
      </c>
      <c r="J60" s="64">
        <f>согаз!J60+макс!J60+капитал!J60</f>
        <v>121363886.22860485</v>
      </c>
    </row>
    <row r="61" spans="1:10" ht="37.5">
      <c r="A61" s="26">
        <v>54</v>
      </c>
      <c r="B61" s="17">
        <v>670104</v>
      </c>
      <c r="C61" s="54" t="s">
        <v>78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113790.61000000002</v>
      </c>
      <c r="H61" s="62">
        <f>согаз!H61+макс!H61+капитал!H61</f>
        <v>0</v>
      </c>
      <c r="I61" s="62">
        <f>согаз!I61+макс!I61+капитал!I61</f>
        <v>0</v>
      </c>
      <c r="J61" s="64">
        <f>согаз!J61+макс!J61+капитал!J61</f>
        <v>113790.61000000002</v>
      </c>
    </row>
    <row r="62" spans="1:10">
      <c r="A62" s="26">
        <v>55</v>
      </c>
      <c r="B62" s="17">
        <v>670123</v>
      </c>
      <c r="C62" s="57" t="s">
        <v>79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0</v>
      </c>
      <c r="G62" s="62">
        <f>согаз!G62+макс!G62+капитал!G62</f>
        <v>0</v>
      </c>
      <c r="H62" s="62">
        <f>согаз!H62+макс!H62+капитал!H62</f>
        <v>0</v>
      </c>
      <c r="I62" s="62">
        <f>согаз!I62+макс!I62+капитал!I62</f>
        <v>0</v>
      </c>
      <c r="J62" s="64">
        <f>согаз!J62+макс!J62+капитал!J62</f>
        <v>0</v>
      </c>
    </row>
    <row r="63" spans="1:10">
      <c r="A63" s="26">
        <v>56</v>
      </c>
      <c r="B63" s="17">
        <v>670125</v>
      </c>
      <c r="C63" s="57" t="s">
        <v>64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74175720.960000008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64">
        <f>согаз!J63+макс!J63+капитал!J63</f>
        <v>74175720.960000008</v>
      </c>
    </row>
    <row r="64" spans="1:10">
      <c r="A64" s="26">
        <v>57</v>
      </c>
      <c r="B64" s="16">
        <v>670129</v>
      </c>
      <c r="C64" s="58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35929864.410000004</v>
      </c>
      <c r="G64" s="62">
        <f>согаз!G64+макс!G64+капитал!G64</f>
        <v>0</v>
      </c>
      <c r="H64" s="62">
        <f>согаз!H64+макс!H64+капитал!H64</f>
        <v>0</v>
      </c>
      <c r="I64" s="62">
        <f>согаз!I64+макс!I64+капитал!I64</f>
        <v>0</v>
      </c>
      <c r="J64" s="64">
        <f>согаз!J64+макс!J64+капитал!J64</f>
        <v>35929864.410000004</v>
      </c>
    </row>
    <row r="65" spans="1:10">
      <c r="A65" s="26">
        <v>58</v>
      </c>
      <c r="B65" s="20">
        <v>670136</v>
      </c>
      <c r="C65" s="57" t="s">
        <v>80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5009920.2300000004</v>
      </c>
      <c r="G65" s="62">
        <f>согаз!G65+макс!G65+капитал!G65</f>
        <v>29975140.644732684</v>
      </c>
      <c r="H65" s="62">
        <f>согаз!H65+макс!H65+капитал!H65</f>
        <v>0</v>
      </c>
      <c r="I65" s="62">
        <f>согаз!I65+макс!I65+капитал!I65</f>
        <v>0</v>
      </c>
      <c r="J65" s="64">
        <f>согаз!J65+макс!J65+капитал!J65</f>
        <v>34985060.874732681</v>
      </c>
    </row>
    <row r="66" spans="1:10" ht="37.5">
      <c r="A66" s="26">
        <v>59</v>
      </c>
      <c r="B66" s="20">
        <v>670139</v>
      </c>
      <c r="C66" s="57" t="s">
        <v>81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20932483</v>
      </c>
      <c r="H66" s="62">
        <f>согаз!H66+макс!H66+капитал!H66</f>
        <v>0</v>
      </c>
      <c r="I66" s="62">
        <f>согаз!I66+макс!I66+капитал!I66</f>
        <v>0</v>
      </c>
      <c r="J66" s="64">
        <f>согаз!J66+макс!J66+капитал!J66</f>
        <v>20932483</v>
      </c>
    </row>
    <row r="67" spans="1:10">
      <c r="A67" s="26">
        <v>60</v>
      </c>
      <c r="B67" s="19">
        <v>670141</v>
      </c>
      <c r="C67" s="57" t="s">
        <v>82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21261982</v>
      </c>
      <c r="H67" s="62">
        <f>согаз!H67+макс!H67+капитал!H67</f>
        <v>0</v>
      </c>
      <c r="I67" s="62">
        <f>согаз!I67+макс!I67+капитал!I67</f>
        <v>0</v>
      </c>
      <c r="J67" s="64">
        <f>согаз!J67+макс!J67+капитал!J67</f>
        <v>21261982</v>
      </c>
    </row>
    <row r="68" spans="1:10">
      <c r="A68" s="26">
        <v>61</v>
      </c>
      <c r="B68" s="19">
        <v>670145</v>
      </c>
      <c r="C68" s="57" t="s">
        <v>83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0</v>
      </c>
      <c r="G68" s="62">
        <f>согаз!G68+макс!G68+капитал!G68</f>
        <v>7421360</v>
      </c>
      <c r="H68" s="62">
        <f>согаз!H68+макс!H68+капитал!H68</f>
        <v>0</v>
      </c>
      <c r="I68" s="62">
        <f>согаз!I68+макс!I68+капитал!I68</f>
        <v>0</v>
      </c>
      <c r="J68" s="64">
        <f>согаз!J68+макс!J68+капитал!J68</f>
        <v>7421360</v>
      </c>
    </row>
    <row r="69" spans="1:10" ht="37.5">
      <c r="A69" s="26">
        <v>62</v>
      </c>
      <c r="B69" s="20">
        <v>670147</v>
      </c>
      <c r="C69" s="57" t="s">
        <v>84</v>
      </c>
      <c r="D69" s="62">
        <f>согаз!D69+макс!D69+капитал!D69</f>
        <v>50434493.25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2152070</v>
      </c>
      <c r="H69" s="62">
        <f>согаз!H69+макс!H69+капитал!H69</f>
        <v>0</v>
      </c>
      <c r="I69" s="62">
        <f>согаз!I69+макс!I69+капитал!I69</f>
        <v>0</v>
      </c>
      <c r="J69" s="64">
        <f>согаз!J69+макс!J69+капитал!J69</f>
        <v>52586563.25</v>
      </c>
    </row>
    <row r="70" spans="1:10">
      <c r="A70" s="26">
        <v>63</v>
      </c>
      <c r="B70" s="19">
        <v>670148</v>
      </c>
      <c r="C70" s="57" t="s">
        <v>65</v>
      </c>
      <c r="D70" s="62">
        <f>согаз!D70+макс!D70+капитал!D70</f>
        <v>13071292.309999999</v>
      </c>
      <c r="E70" s="62">
        <f>согаз!E70+макс!E70+капитал!E70</f>
        <v>0</v>
      </c>
      <c r="F70" s="62">
        <f>согаз!F70+макс!F70+капитал!F70</f>
        <v>0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64">
        <f>согаз!J70+макс!J70+капитал!J70</f>
        <v>13071292.309999999</v>
      </c>
    </row>
    <row r="71" spans="1:10">
      <c r="A71" s="26">
        <v>64</v>
      </c>
      <c r="B71" s="19">
        <v>670150</v>
      </c>
      <c r="C71" s="57" t="s">
        <v>48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0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64">
        <f>согаз!J71+макс!J71+капитал!J71</f>
        <v>0</v>
      </c>
    </row>
    <row r="72" spans="1:10">
      <c r="A72" s="26">
        <v>65</v>
      </c>
      <c r="B72" s="19">
        <v>670155</v>
      </c>
      <c r="C72" s="54" t="s">
        <v>66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7842984.0999999996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64">
        <f>согаз!J72+макс!J72+капитал!J72</f>
        <v>7842984.0999999996</v>
      </c>
    </row>
    <row r="73" spans="1:10" ht="93.75">
      <c r="A73" s="26">
        <v>66</v>
      </c>
      <c r="B73" s="19">
        <v>670156</v>
      </c>
      <c r="C73" s="54" t="s">
        <v>92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0</v>
      </c>
      <c r="G73" s="62">
        <f>согаз!G73+макс!G73+капитал!G73</f>
        <v>1785870.2000000002</v>
      </c>
      <c r="H73" s="62">
        <f>согаз!H73+макс!H73+капитал!H73</f>
        <v>0</v>
      </c>
      <c r="I73" s="62">
        <f>согаз!I73+макс!I73+капитал!I73</f>
        <v>0</v>
      </c>
      <c r="J73" s="64">
        <f>согаз!J73+макс!J73+капитал!J73</f>
        <v>1785870.2000000002</v>
      </c>
    </row>
    <row r="74" spans="1:10">
      <c r="A74" s="26">
        <v>67</v>
      </c>
      <c r="B74" s="21">
        <v>670157</v>
      </c>
      <c r="C74" s="54" t="s">
        <v>67</v>
      </c>
      <c r="D74" s="62">
        <f>согаз!D74+макс!D74+капитал!D74</f>
        <v>348963731.88000023</v>
      </c>
      <c r="E74" s="62">
        <f>согаз!E74+макс!E74+капитал!E74</f>
        <v>0</v>
      </c>
      <c r="F74" s="62">
        <f>согаз!F74+макс!F74+капитал!F74</f>
        <v>19677289.189999998</v>
      </c>
      <c r="G74" s="62">
        <f>согаз!G74+макс!G74+капитал!G74</f>
        <v>459828291.03544211</v>
      </c>
      <c r="H74" s="62">
        <f>согаз!H74+макс!H74+капитал!H74</f>
        <v>0</v>
      </c>
      <c r="I74" s="62">
        <f>согаз!I74+макс!I74+капитал!I74</f>
        <v>0</v>
      </c>
      <c r="J74" s="64">
        <f>согаз!J74+макс!J74+капитал!J74</f>
        <v>828469312.10544229</v>
      </c>
    </row>
    <row r="75" spans="1:10" ht="37.5">
      <c r="A75" s="26">
        <v>68</v>
      </c>
      <c r="B75" s="19">
        <v>670162</v>
      </c>
      <c r="C75" s="59" t="s">
        <v>86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20035206.670000002</v>
      </c>
      <c r="H75" s="62">
        <f>согаз!H75+макс!H75+капитал!H75</f>
        <v>0</v>
      </c>
      <c r="I75" s="62">
        <f>согаз!I75+макс!I75+капитал!I75</f>
        <v>0</v>
      </c>
      <c r="J75" s="64">
        <f>согаз!J75+макс!J75+капитал!J75</f>
        <v>20035206.670000002</v>
      </c>
    </row>
    <row r="76" spans="1:10">
      <c r="A76" s="26">
        <v>69</v>
      </c>
      <c r="B76" s="16">
        <v>670164</v>
      </c>
      <c r="C76" s="54" t="s">
        <v>91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5393262.2999999998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64">
        <f>согаз!J76+макс!J76+капитал!J76</f>
        <v>5393262.2999999998</v>
      </c>
    </row>
    <row r="77" spans="1:10">
      <c r="A77" s="26">
        <v>70</v>
      </c>
      <c r="B77" s="19">
        <v>670165</v>
      </c>
      <c r="C77" s="54" t="s">
        <v>88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0</v>
      </c>
      <c r="H77" s="62">
        <f>согаз!H77+макс!H77+капитал!H77</f>
        <v>0</v>
      </c>
      <c r="I77" s="62">
        <f>согаз!I77+макс!I77+капитал!I77</f>
        <v>0</v>
      </c>
      <c r="J77" s="64">
        <f>согаз!J77+макс!J77+капитал!J77</f>
        <v>0</v>
      </c>
    </row>
    <row r="78" spans="1:10">
      <c r="A78" s="26"/>
      <c r="B78" s="15"/>
      <c r="C78" s="60" t="s">
        <v>54</v>
      </c>
      <c r="D78" s="49">
        <f>SUM(D8:D77)</f>
        <v>7542781300.8000002</v>
      </c>
      <c r="E78" s="49">
        <f t="shared" ref="E78:J78" si="0">SUM(E8:E77)</f>
        <v>717438942</v>
      </c>
      <c r="F78" s="49">
        <f>SUM(F8:F77)</f>
        <v>1726640259</v>
      </c>
      <c r="G78" s="49">
        <f>SUM(G8:G77)</f>
        <v>6787069880.2831326</v>
      </c>
      <c r="H78" s="49">
        <f t="shared" si="0"/>
        <v>1026685369.0000001</v>
      </c>
      <c r="I78" s="49">
        <f>SUM(I8:I77)</f>
        <v>26933956</v>
      </c>
      <c r="J78" s="65">
        <f t="shared" si="0"/>
        <v>17110110765.083139</v>
      </c>
    </row>
    <row r="79" spans="1:10" ht="37.5">
      <c r="A79" s="27"/>
      <c r="B79" s="15"/>
      <c r="C79" s="60" t="s">
        <v>55</v>
      </c>
      <c r="D79" s="49">
        <v>623732617</v>
      </c>
      <c r="E79" s="49"/>
      <c r="F79" s="49">
        <v>109260403</v>
      </c>
      <c r="G79" s="49">
        <v>153948831</v>
      </c>
      <c r="H79" s="49">
        <v>27058149</v>
      </c>
      <c r="I79" s="50"/>
      <c r="J79" s="65">
        <f>SUM(D79:I79)</f>
        <v>914000000</v>
      </c>
    </row>
    <row r="80" spans="1:10">
      <c r="A80" s="26"/>
      <c r="B80" s="15"/>
      <c r="C80" s="60" t="s">
        <v>56</v>
      </c>
      <c r="D80" s="49">
        <f>D78+D79</f>
        <v>8166513917.8000002</v>
      </c>
      <c r="E80" s="49">
        <v>717438942</v>
      </c>
      <c r="F80" s="49">
        <f t="shared" ref="F80:J80" si="1">F78+F79</f>
        <v>1835900662</v>
      </c>
      <c r="G80" s="49">
        <f t="shared" si="1"/>
        <v>6941018711.2831326</v>
      </c>
      <c r="H80" s="49">
        <f t="shared" si="1"/>
        <v>1053743518.0000001</v>
      </c>
      <c r="I80" s="49">
        <f t="shared" si="1"/>
        <v>26933956</v>
      </c>
      <c r="J80" s="51">
        <f t="shared" si="1"/>
        <v>18024110765.083138</v>
      </c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26" activePane="bottomRight" state="frozen"/>
      <selection pane="topRight" activeCell="D1" sqref="D1"/>
      <selection pane="bottomLeft" activeCell="A8" sqref="A8"/>
      <selection pane="bottomRight" activeCell="F38" sqref="F38"/>
    </sheetView>
  </sheetViews>
  <sheetFormatPr defaultColWidth="8.85546875" defaultRowHeight="18.75"/>
  <cols>
    <col min="1" max="1" width="8.28515625" style="25" customWidth="1"/>
    <col min="2" max="2" width="13.5703125" style="3" customWidth="1"/>
    <col min="3" max="3" width="55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9"/>
      <c r="B1" s="1"/>
      <c r="C1" s="1"/>
      <c r="D1" s="1"/>
      <c r="E1" s="1"/>
      <c r="F1" s="1"/>
      <c r="G1" s="1"/>
      <c r="H1" s="77" t="s">
        <v>50</v>
      </c>
      <c r="I1" s="77"/>
      <c r="J1" s="77"/>
    </row>
    <row r="2" spans="1:10" ht="18.75" customHeight="1">
      <c r="A2" s="29"/>
      <c r="B2" s="1"/>
      <c r="C2" s="76" t="str">
        <f>свод!C2</f>
        <v>Утверждено на заседании Комиссии по разработке Территориальной программы ОМС на 2025 год от 23.04.2025</v>
      </c>
      <c r="D2" s="76"/>
      <c r="E2" s="76"/>
      <c r="F2" s="76"/>
      <c r="G2" s="76"/>
      <c r="H2" s="76"/>
      <c r="I2" s="76"/>
      <c r="J2" s="76"/>
    </row>
    <row r="3" spans="1:10">
      <c r="A3" s="30"/>
      <c r="B3" s="4"/>
      <c r="C3" s="4"/>
      <c r="D3" s="4"/>
      <c r="E3" s="4"/>
      <c r="F3" s="7"/>
      <c r="G3" s="7"/>
      <c r="H3" s="77"/>
      <c r="I3" s="77"/>
      <c r="J3" s="77"/>
    </row>
    <row r="4" spans="1:10">
      <c r="A4" s="30"/>
      <c r="B4" s="4"/>
      <c r="C4" s="72" t="str">
        <f>свод!C4</f>
        <v>Стоимость медицинской помощи в разрезе медицинских и страховых медицинских организаций на 2025 год</v>
      </c>
      <c r="D4" s="72"/>
      <c r="E4" s="72"/>
      <c r="F4" s="72"/>
      <c r="G4" s="72"/>
      <c r="H4" s="72"/>
      <c r="I4" s="72"/>
      <c r="J4" s="72"/>
    </row>
    <row r="5" spans="1:10" ht="24" customHeight="1">
      <c r="A5" s="72"/>
      <c r="B5" s="72"/>
      <c r="C5" s="72"/>
      <c r="D5" s="72"/>
      <c r="E5" s="72"/>
      <c r="F5" s="72"/>
      <c r="G5" s="72"/>
      <c r="H5" s="72"/>
      <c r="I5" s="31"/>
      <c r="J5" s="9" t="s">
        <v>49</v>
      </c>
    </row>
    <row r="6" spans="1:10" ht="21.6" customHeight="1">
      <c r="A6" s="70" t="s">
        <v>1</v>
      </c>
      <c r="B6" s="70" t="s">
        <v>53</v>
      </c>
      <c r="C6" s="73" t="s">
        <v>72</v>
      </c>
      <c r="D6" s="74"/>
      <c r="E6" s="74"/>
      <c r="F6" s="74"/>
      <c r="G6" s="74"/>
      <c r="H6" s="74"/>
      <c r="I6" s="74"/>
      <c r="J6" s="75"/>
    </row>
    <row r="7" spans="1:10" s="2" customFormat="1" ht="135" customHeight="1">
      <c r="A7" s="70"/>
      <c r="B7" s="70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5" t="str">
        <f>свод!J7</f>
        <v>ВСЕГО 2025 год</v>
      </c>
    </row>
    <row r="8" spans="1:10" ht="43.5" customHeight="1">
      <c r="A8" s="26">
        <v>1</v>
      </c>
      <c r="B8" s="16">
        <v>670001</v>
      </c>
      <c r="C8" s="33" t="s">
        <v>12</v>
      </c>
      <c r="D8" s="13">
        <v>0</v>
      </c>
      <c r="E8" s="13"/>
      <c r="F8" s="13">
        <v>0</v>
      </c>
      <c r="G8" s="13">
        <v>2873330</v>
      </c>
      <c r="H8" s="13"/>
      <c r="I8" s="13"/>
      <c r="J8" s="6">
        <f>D8+F8+G8+H8+I8</f>
        <v>2873330</v>
      </c>
    </row>
    <row r="9" spans="1:10" ht="39.75" customHeight="1">
      <c r="A9" s="26">
        <v>2</v>
      </c>
      <c r="B9" s="17">
        <v>670002</v>
      </c>
      <c r="C9" s="33" t="s">
        <v>8</v>
      </c>
      <c r="D9" s="13">
        <v>365664371.70999986</v>
      </c>
      <c r="E9" s="13">
        <v>52944798</v>
      </c>
      <c r="F9" s="13">
        <v>14171259.960000001</v>
      </c>
      <c r="G9" s="13">
        <v>23169021.837152183</v>
      </c>
      <c r="H9" s="13"/>
      <c r="I9" s="45">
        <v>2030015</v>
      </c>
      <c r="J9" s="6">
        <f t="shared" ref="J9:J72" si="0">D9+F9+G9+H9+I9</f>
        <v>405034668.50715202</v>
      </c>
    </row>
    <row r="10" spans="1:10" ht="39.75" customHeight="1">
      <c r="A10" s="26">
        <v>3</v>
      </c>
      <c r="B10" s="17">
        <v>670003</v>
      </c>
      <c r="C10" s="33" t="s">
        <v>9</v>
      </c>
      <c r="D10" s="13">
        <v>44596893.210000008</v>
      </c>
      <c r="E10" s="13">
        <v>1548809</v>
      </c>
      <c r="F10" s="13">
        <v>7323458.6900000004</v>
      </c>
      <c r="G10" s="13">
        <v>8751232.1902553309</v>
      </c>
      <c r="H10" s="13"/>
      <c r="I10" s="45">
        <v>1937354</v>
      </c>
      <c r="J10" s="6">
        <f t="shared" si="0"/>
        <v>62608938.090255335</v>
      </c>
    </row>
    <row r="11" spans="1:10" ht="39" customHeight="1">
      <c r="A11" s="26">
        <v>4</v>
      </c>
      <c r="B11" s="16">
        <v>670004</v>
      </c>
      <c r="C11" s="33" t="s">
        <v>10</v>
      </c>
      <c r="D11" s="13">
        <v>0</v>
      </c>
      <c r="E11" s="13"/>
      <c r="F11" s="13">
        <v>0</v>
      </c>
      <c r="G11" s="13">
        <v>15608362</v>
      </c>
      <c r="H11" s="13"/>
      <c r="I11" s="13"/>
      <c r="J11" s="6">
        <f t="shared" si="0"/>
        <v>15608362</v>
      </c>
    </row>
    <row r="12" spans="1:10" ht="35.25" customHeight="1">
      <c r="A12" s="26">
        <v>5</v>
      </c>
      <c r="B12" s="17">
        <v>670005</v>
      </c>
      <c r="C12" s="33" t="s">
        <v>11</v>
      </c>
      <c r="D12" s="13">
        <v>138273388.70999998</v>
      </c>
      <c r="E12" s="13">
        <v>25099300</v>
      </c>
      <c r="F12" s="13">
        <v>138413056.31999999</v>
      </c>
      <c r="G12" s="13">
        <v>44115310.743599996</v>
      </c>
      <c r="H12" s="13"/>
      <c r="I12" s="13"/>
      <c r="J12" s="6">
        <f t="shared" si="0"/>
        <v>320801755.77359998</v>
      </c>
    </row>
    <row r="13" spans="1:10" ht="27.75" customHeight="1">
      <c r="A13" s="26">
        <v>6</v>
      </c>
      <c r="B13" s="16">
        <v>670012</v>
      </c>
      <c r="C13" s="33" t="s">
        <v>57</v>
      </c>
      <c r="D13" s="13">
        <v>0</v>
      </c>
      <c r="E13" s="13"/>
      <c r="F13" s="13">
        <v>0</v>
      </c>
      <c r="G13" s="13">
        <v>36844048.84779603</v>
      </c>
      <c r="H13" s="13">
        <v>6135962.4999090387</v>
      </c>
      <c r="I13" s="13"/>
      <c r="J13" s="6">
        <f t="shared" si="0"/>
        <v>42980011.347705066</v>
      </c>
    </row>
    <row r="14" spans="1:10" ht="19.5" customHeight="1">
      <c r="A14" s="26">
        <v>7</v>
      </c>
      <c r="B14" s="17">
        <v>670013</v>
      </c>
      <c r="C14" s="33" t="s">
        <v>27</v>
      </c>
      <c r="D14" s="13">
        <v>2325220.2100000004</v>
      </c>
      <c r="E14" s="13"/>
      <c r="F14" s="13">
        <v>2156726.36</v>
      </c>
      <c r="G14" s="13">
        <v>18895370.474676907</v>
      </c>
      <c r="H14" s="45"/>
      <c r="I14" s="13"/>
      <c r="J14" s="6">
        <f t="shared" si="0"/>
        <v>23377317.044676907</v>
      </c>
    </row>
    <row r="15" spans="1:10" ht="30.75" customHeight="1">
      <c r="A15" s="26">
        <v>8</v>
      </c>
      <c r="B15" s="17">
        <v>670015</v>
      </c>
      <c r="C15" s="33" t="s">
        <v>28</v>
      </c>
      <c r="D15" s="13">
        <v>15147516.430000005</v>
      </c>
      <c r="E15" s="13"/>
      <c r="F15" s="13">
        <v>1854992.8399999999</v>
      </c>
      <c r="G15" s="13">
        <v>31305793.893505875</v>
      </c>
      <c r="H15" s="13"/>
      <c r="I15" s="13"/>
      <c r="J15" s="6">
        <f t="shared" si="0"/>
        <v>48308303.163505882</v>
      </c>
    </row>
    <row r="16" spans="1:10" ht="31.5" customHeight="1">
      <c r="A16" s="26">
        <v>9</v>
      </c>
      <c r="B16" s="17">
        <v>670017</v>
      </c>
      <c r="C16" s="33" t="s">
        <v>29</v>
      </c>
      <c r="D16" s="13">
        <v>5213621.5600000005</v>
      </c>
      <c r="E16" s="13"/>
      <c r="F16" s="13">
        <v>1793673.08</v>
      </c>
      <c r="G16" s="13">
        <v>20589907.273500018</v>
      </c>
      <c r="H16" s="13"/>
      <c r="I16" s="13"/>
      <c r="J16" s="6">
        <f t="shared" si="0"/>
        <v>27597201.913500018</v>
      </c>
    </row>
    <row r="17" spans="1:10">
      <c r="A17" s="26">
        <v>10</v>
      </c>
      <c r="B17" s="17">
        <v>670018</v>
      </c>
      <c r="C17" s="33" t="s">
        <v>30</v>
      </c>
      <c r="D17" s="13">
        <v>9618543.2300000004</v>
      </c>
      <c r="E17" s="13"/>
      <c r="F17" s="13">
        <v>3619618.4499999997</v>
      </c>
      <c r="G17" s="13">
        <v>19166283.699570086</v>
      </c>
      <c r="H17" s="13"/>
      <c r="I17" s="13"/>
      <c r="J17" s="6">
        <f t="shared" si="0"/>
        <v>32404445.379570086</v>
      </c>
    </row>
    <row r="18" spans="1:10">
      <c r="A18" s="26">
        <v>11</v>
      </c>
      <c r="B18" s="17">
        <v>670020</v>
      </c>
      <c r="C18" s="33" t="s">
        <v>69</v>
      </c>
      <c r="D18" s="13">
        <v>5518994.4000000004</v>
      </c>
      <c r="E18" s="13"/>
      <c r="F18" s="13">
        <v>2202878.5100000002</v>
      </c>
      <c r="G18" s="13">
        <v>12335062.083086129</v>
      </c>
      <c r="H18" s="13"/>
      <c r="I18" s="13"/>
      <c r="J18" s="6">
        <f t="shared" si="0"/>
        <v>20056934.993086129</v>
      </c>
    </row>
    <row r="19" spans="1:10">
      <c r="A19" s="26">
        <v>12</v>
      </c>
      <c r="B19" s="17">
        <v>670022</v>
      </c>
      <c r="C19" s="33" t="s">
        <v>31</v>
      </c>
      <c r="D19" s="13">
        <v>2579369.2799999998</v>
      </c>
      <c r="E19" s="13"/>
      <c r="F19" s="13">
        <v>1692700.55</v>
      </c>
      <c r="G19" s="13">
        <v>9945571.0292615537</v>
      </c>
      <c r="H19" s="13"/>
      <c r="I19" s="13"/>
      <c r="J19" s="6">
        <f t="shared" si="0"/>
        <v>14217640.859261554</v>
      </c>
    </row>
    <row r="20" spans="1:10" ht="22.7" customHeight="1">
      <c r="A20" s="26">
        <v>13</v>
      </c>
      <c r="B20" s="17">
        <v>670023</v>
      </c>
      <c r="C20" s="33" t="s">
        <v>32</v>
      </c>
      <c r="D20" s="13">
        <v>4453958.09</v>
      </c>
      <c r="E20" s="13"/>
      <c r="F20" s="13">
        <v>1582839.59</v>
      </c>
      <c r="G20" s="13">
        <v>22549108.704956874</v>
      </c>
      <c r="H20" s="13"/>
      <c r="I20" s="13"/>
      <c r="J20" s="6">
        <f t="shared" si="0"/>
        <v>28585906.384956874</v>
      </c>
    </row>
    <row r="21" spans="1:10">
      <c r="A21" s="26">
        <v>14</v>
      </c>
      <c r="B21" s="17">
        <v>670024</v>
      </c>
      <c r="C21" s="33" t="s">
        <v>58</v>
      </c>
      <c r="D21" s="13">
        <v>3395905.9200000004</v>
      </c>
      <c r="E21" s="13"/>
      <c r="F21" s="13">
        <v>1837103.9</v>
      </c>
      <c r="G21" s="13">
        <v>11841086.266801437</v>
      </c>
      <c r="H21" s="13"/>
      <c r="I21" s="13"/>
      <c r="J21" s="6">
        <f t="shared" si="0"/>
        <v>17074096.08680144</v>
      </c>
    </row>
    <row r="22" spans="1:10">
      <c r="A22" s="26">
        <v>15</v>
      </c>
      <c r="B22" s="17">
        <v>670026</v>
      </c>
      <c r="C22" s="33" t="s">
        <v>52</v>
      </c>
      <c r="D22" s="13">
        <v>11555870.120000005</v>
      </c>
      <c r="E22" s="13"/>
      <c r="F22" s="13">
        <v>2643638.4900000002</v>
      </c>
      <c r="G22" s="13">
        <v>23542977.678710297</v>
      </c>
      <c r="H22" s="13"/>
      <c r="I22" s="13"/>
      <c r="J22" s="6">
        <f t="shared" si="0"/>
        <v>37742486.288710304</v>
      </c>
    </row>
    <row r="23" spans="1:10" ht="36" customHeight="1">
      <c r="A23" s="26">
        <v>16</v>
      </c>
      <c r="B23" s="17">
        <v>670027</v>
      </c>
      <c r="C23" s="33" t="s">
        <v>33</v>
      </c>
      <c r="D23" s="13">
        <v>69063538.960000008</v>
      </c>
      <c r="E23" s="13"/>
      <c r="F23" s="13">
        <v>4961500.51</v>
      </c>
      <c r="G23" s="13">
        <v>79809584.739519298</v>
      </c>
      <c r="H23" s="13"/>
      <c r="I23" s="13"/>
      <c r="J23" s="6">
        <f t="shared" si="0"/>
        <v>153834624.20951933</v>
      </c>
    </row>
    <row r="24" spans="1:10" ht="36" customHeight="1">
      <c r="A24" s="26">
        <v>17</v>
      </c>
      <c r="B24" s="17">
        <v>670028</v>
      </c>
      <c r="C24" s="33" t="s">
        <v>34</v>
      </c>
      <c r="D24" s="13">
        <v>16777196.790000005</v>
      </c>
      <c r="E24" s="13"/>
      <c r="F24" s="13">
        <v>4014051.57</v>
      </c>
      <c r="G24" s="13">
        <v>31907830.063864201</v>
      </c>
      <c r="H24" s="13"/>
      <c r="I24" s="13"/>
      <c r="J24" s="6">
        <f t="shared" si="0"/>
        <v>52699078.423864201</v>
      </c>
    </row>
    <row r="25" spans="1:10" ht="36" customHeight="1">
      <c r="A25" s="26">
        <v>18</v>
      </c>
      <c r="B25" s="17">
        <v>670029</v>
      </c>
      <c r="C25" s="33" t="s">
        <v>59</v>
      </c>
      <c r="D25" s="13">
        <v>60204771.289999999</v>
      </c>
      <c r="E25" s="13"/>
      <c r="F25" s="13">
        <v>3896699.83</v>
      </c>
      <c r="G25" s="13">
        <v>63251940.774146676</v>
      </c>
      <c r="H25" s="13"/>
      <c r="I25" s="13"/>
      <c r="J25" s="6">
        <f t="shared" si="0"/>
        <v>127353411.89414668</v>
      </c>
    </row>
    <row r="26" spans="1:10" ht="36" customHeight="1">
      <c r="A26" s="26">
        <v>19</v>
      </c>
      <c r="B26" s="18">
        <v>670030</v>
      </c>
      <c r="C26" s="34" t="s">
        <v>68</v>
      </c>
      <c r="D26" s="13">
        <v>6341501.9299999997</v>
      </c>
      <c r="E26" s="13"/>
      <c r="F26" s="13">
        <v>2456082.6500000004</v>
      </c>
      <c r="G26" s="13">
        <v>14082192.076617932</v>
      </c>
      <c r="H26" s="13"/>
      <c r="I26" s="13"/>
      <c r="J26" s="6">
        <f t="shared" si="0"/>
        <v>22879776.656617932</v>
      </c>
    </row>
    <row r="27" spans="1:10" ht="36" customHeight="1">
      <c r="A27" s="26">
        <v>20</v>
      </c>
      <c r="B27" s="17">
        <v>670033</v>
      </c>
      <c r="C27" s="33" t="s">
        <v>36</v>
      </c>
      <c r="D27" s="13">
        <v>3037079.2399999993</v>
      </c>
      <c r="E27" s="13"/>
      <c r="F27" s="13">
        <v>1903937.25</v>
      </c>
      <c r="G27" s="13">
        <v>6654422.8902974734</v>
      </c>
      <c r="H27" s="13"/>
      <c r="I27" s="13"/>
      <c r="J27" s="6">
        <f t="shared" si="0"/>
        <v>11595439.380297473</v>
      </c>
    </row>
    <row r="28" spans="1:10" ht="21" customHeight="1">
      <c r="A28" s="26">
        <v>21</v>
      </c>
      <c r="B28" s="17">
        <v>670036</v>
      </c>
      <c r="C28" s="33" t="s">
        <v>37</v>
      </c>
      <c r="D28" s="13">
        <v>40002036.739999995</v>
      </c>
      <c r="E28" s="13"/>
      <c r="F28" s="13">
        <v>4524911.6999999993</v>
      </c>
      <c r="G28" s="13">
        <v>64907674.249755159</v>
      </c>
      <c r="H28" s="13"/>
      <c r="I28" s="13"/>
      <c r="J28" s="6">
        <f t="shared" si="0"/>
        <v>109434622.68975516</v>
      </c>
    </row>
    <row r="29" spans="1:10">
      <c r="A29" s="26">
        <v>22</v>
      </c>
      <c r="B29" s="17">
        <v>670039</v>
      </c>
      <c r="C29" s="33" t="s">
        <v>18</v>
      </c>
      <c r="D29" s="13">
        <v>0</v>
      </c>
      <c r="E29" s="13"/>
      <c r="F29" s="13">
        <v>2397494.2300000004</v>
      </c>
      <c r="G29" s="13">
        <v>57616332.106316321</v>
      </c>
      <c r="H29" s="13"/>
      <c r="I29" s="13"/>
      <c r="J29" s="6">
        <f t="shared" si="0"/>
        <v>60013826.336316317</v>
      </c>
    </row>
    <row r="30" spans="1:10">
      <c r="A30" s="26">
        <v>23</v>
      </c>
      <c r="B30" s="17">
        <v>670040</v>
      </c>
      <c r="C30" s="33" t="s">
        <v>19</v>
      </c>
      <c r="D30" s="13">
        <v>0</v>
      </c>
      <c r="E30" s="13"/>
      <c r="F30" s="13">
        <v>4167986.67</v>
      </c>
      <c r="G30" s="13">
        <v>35679236.144104794</v>
      </c>
      <c r="H30" s="13"/>
      <c r="I30" s="13"/>
      <c r="J30" s="6">
        <f t="shared" si="0"/>
        <v>39847222.814104795</v>
      </c>
    </row>
    <row r="31" spans="1:10" ht="22.5" customHeight="1">
      <c r="A31" s="26">
        <v>24</v>
      </c>
      <c r="B31" s="17">
        <v>670041</v>
      </c>
      <c r="C31" s="33" t="s">
        <v>20</v>
      </c>
      <c r="D31" s="13">
        <v>0</v>
      </c>
      <c r="E31" s="13"/>
      <c r="F31" s="13">
        <v>3655271.4099999992</v>
      </c>
      <c r="G31" s="13">
        <v>50512925.323999621</v>
      </c>
      <c r="H31" s="13"/>
      <c r="I31" s="13"/>
      <c r="J31" s="6">
        <f t="shared" si="0"/>
        <v>54168196.733999617</v>
      </c>
    </row>
    <row r="32" spans="1:10" ht="23.25" customHeight="1">
      <c r="A32" s="26">
        <v>25</v>
      </c>
      <c r="B32" s="17">
        <v>670042</v>
      </c>
      <c r="C32" s="33" t="s">
        <v>21</v>
      </c>
      <c r="D32" s="13">
        <v>0</v>
      </c>
      <c r="E32" s="13"/>
      <c r="F32" s="13">
        <v>2275183.29</v>
      </c>
      <c r="G32" s="13">
        <v>31911358.443085544</v>
      </c>
      <c r="H32" s="13"/>
      <c r="I32" s="13"/>
      <c r="J32" s="6">
        <f t="shared" si="0"/>
        <v>34186541.733085543</v>
      </c>
    </row>
    <row r="33" spans="1:10">
      <c r="A33" s="26">
        <v>26</v>
      </c>
      <c r="B33" s="17">
        <v>670043</v>
      </c>
      <c r="C33" s="33" t="s">
        <v>22</v>
      </c>
      <c r="D33" s="13">
        <v>0</v>
      </c>
      <c r="E33" s="13"/>
      <c r="F33" s="13">
        <v>2142595.4700000002</v>
      </c>
      <c r="G33" s="13">
        <v>36360506.60969983</v>
      </c>
      <c r="H33" s="13"/>
      <c r="I33" s="13"/>
      <c r="J33" s="6">
        <f t="shared" si="0"/>
        <v>38503102.079699829</v>
      </c>
    </row>
    <row r="34" spans="1:10">
      <c r="A34" s="26">
        <v>27</v>
      </c>
      <c r="B34" s="17">
        <v>670044</v>
      </c>
      <c r="C34" s="33" t="s">
        <v>23</v>
      </c>
      <c r="D34" s="13">
        <v>0</v>
      </c>
      <c r="E34" s="13"/>
      <c r="F34" s="13">
        <v>1688116.9500000002</v>
      </c>
      <c r="G34" s="13">
        <v>33654388.373507537</v>
      </c>
      <c r="H34" s="13"/>
      <c r="I34" s="13"/>
      <c r="J34" s="6">
        <f t="shared" si="0"/>
        <v>35342505.32350754</v>
      </c>
    </row>
    <row r="35" spans="1:10" ht="28.5">
      <c r="A35" s="26">
        <v>28</v>
      </c>
      <c r="B35" s="17">
        <v>670045</v>
      </c>
      <c r="C35" s="33" t="s">
        <v>17</v>
      </c>
      <c r="D35" s="13">
        <v>0</v>
      </c>
      <c r="E35" s="13"/>
      <c r="F35" s="13">
        <v>9294525.9699999988</v>
      </c>
      <c r="G35" s="13">
        <v>39584597.67732884</v>
      </c>
      <c r="H35" s="13"/>
      <c r="I35" s="13"/>
      <c r="J35" s="6">
        <f t="shared" si="0"/>
        <v>48879123.647328839</v>
      </c>
    </row>
    <row r="36" spans="1:10">
      <c r="A36" s="26">
        <v>29</v>
      </c>
      <c r="B36" s="17">
        <v>670046</v>
      </c>
      <c r="C36" s="33" t="s">
        <v>25</v>
      </c>
      <c r="D36" s="13">
        <v>0</v>
      </c>
      <c r="E36" s="13"/>
      <c r="F36" s="13">
        <v>0</v>
      </c>
      <c r="G36" s="13">
        <v>18524605</v>
      </c>
      <c r="H36" s="13"/>
      <c r="I36" s="13"/>
      <c r="J36" s="6">
        <f t="shared" si="0"/>
        <v>18524605</v>
      </c>
    </row>
    <row r="37" spans="1:10">
      <c r="A37" s="26">
        <v>30</v>
      </c>
      <c r="B37" s="16">
        <v>670047</v>
      </c>
      <c r="C37" s="33" t="s">
        <v>26</v>
      </c>
      <c r="D37" s="13">
        <v>0</v>
      </c>
      <c r="E37" s="13"/>
      <c r="F37" s="13">
        <v>0</v>
      </c>
      <c r="G37" s="13">
        <v>11805469</v>
      </c>
      <c r="H37" s="13"/>
      <c r="I37" s="13"/>
      <c r="J37" s="6">
        <f t="shared" si="0"/>
        <v>11805469</v>
      </c>
    </row>
    <row r="38" spans="1:10">
      <c r="A38" s="26">
        <v>31</v>
      </c>
      <c r="B38" s="16">
        <v>670048</v>
      </c>
      <c r="C38" s="33" t="s">
        <v>74</v>
      </c>
      <c r="D38" s="13">
        <v>216917755.75999996</v>
      </c>
      <c r="E38" s="13">
        <v>17323780</v>
      </c>
      <c r="F38" s="13">
        <v>18288947.57</v>
      </c>
      <c r="G38" s="13">
        <v>49060581.925899997</v>
      </c>
      <c r="H38" s="13"/>
      <c r="I38" s="13">
        <v>1418741</v>
      </c>
      <c r="J38" s="6">
        <f t="shared" si="0"/>
        <v>285686026.25589997</v>
      </c>
    </row>
    <row r="39" spans="1:10" ht="20.25" customHeight="1">
      <c r="A39" s="26">
        <v>32</v>
      </c>
      <c r="B39" s="17">
        <v>670049</v>
      </c>
      <c r="C39" s="33" t="s">
        <v>60</v>
      </c>
      <c r="D39" s="13">
        <v>2615701.9899999998</v>
      </c>
      <c r="E39" s="13"/>
      <c r="F39" s="13">
        <v>46804.04</v>
      </c>
      <c r="G39" s="13">
        <v>4087335.7621999998</v>
      </c>
      <c r="H39" s="13"/>
      <c r="I39" s="13"/>
      <c r="J39" s="6">
        <f t="shared" si="0"/>
        <v>6749841.7921999991</v>
      </c>
    </row>
    <row r="40" spans="1:10" ht="30" customHeight="1">
      <c r="A40" s="26">
        <v>33</v>
      </c>
      <c r="B40" s="17">
        <v>670050</v>
      </c>
      <c r="C40" s="33" t="s">
        <v>16</v>
      </c>
      <c r="D40" s="13">
        <v>17747264.48</v>
      </c>
      <c r="E40" s="13"/>
      <c r="F40" s="13">
        <v>0</v>
      </c>
      <c r="G40" s="13">
        <v>864542</v>
      </c>
      <c r="H40" s="13"/>
      <c r="I40" s="13"/>
      <c r="J40" s="6">
        <f t="shared" si="0"/>
        <v>18611806.48</v>
      </c>
    </row>
    <row r="41" spans="1:10" ht="19.899999999999999" customHeight="1">
      <c r="A41" s="26">
        <v>34</v>
      </c>
      <c r="B41" s="17">
        <v>670051</v>
      </c>
      <c r="C41" s="33" t="s">
        <v>24</v>
      </c>
      <c r="D41" s="13">
        <v>0</v>
      </c>
      <c r="E41" s="13"/>
      <c r="F41" s="13">
        <v>0</v>
      </c>
      <c r="G41" s="13">
        <v>21928975</v>
      </c>
      <c r="H41" s="13"/>
      <c r="I41" s="13"/>
      <c r="J41" s="6">
        <f t="shared" si="0"/>
        <v>21928975</v>
      </c>
    </row>
    <row r="42" spans="1:10" ht="24.6" customHeight="1">
      <c r="A42" s="26">
        <v>35</v>
      </c>
      <c r="B42" s="16">
        <v>670052</v>
      </c>
      <c r="C42" s="33" t="s">
        <v>61</v>
      </c>
      <c r="D42" s="13">
        <v>15689191.92</v>
      </c>
      <c r="E42" s="13"/>
      <c r="F42" s="13">
        <v>7251187.8399999999</v>
      </c>
      <c r="G42" s="13">
        <v>114573915.37362581</v>
      </c>
      <c r="H42" s="13"/>
      <c r="I42" s="13"/>
      <c r="J42" s="6">
        <f t="shared" si="0"/>
        <v>137514295.13362581</v>
      </c>
    </row>
    <row r="43" spans="1:10" ht="33.6" customHeight="1">
      <c r="A43" s="26">
        <v>36</v>
      </c>
      <c r="B43" s="18">
        <v>670053</v>
      </c>
      <c r="C43" s="34" t="s">
        <v>35</v>
      </c>
      <c r="D43" s="13">
        <v>0</v>
      </c>
      <c r="E43" s="13"/>
      <c r="F43" s="13">
        <v>3097608.82</v>
      </c>
      <c r="G43" s="13">
        <v>59619202.974350132</v>
      </c>
      <c r="H43" s="13"/>
      <c r="I43" s="13"/>
      <c r="J43" s="6">
        <f t="shared" si="0"/>
        <v>62716811.794350132</v>
      </c>
    </row>
    <row r="44" spans="1:10" ht="21" customHeight="1">
      <c r="A44" s="26">
        <v>37</v>
      </c>
      <c r="B44" s="18">
        <v>670054</v>
      </c>
      <c r="C44" s="34" t="s">
        <v>15</v>
      </c>
      <c r="D44" s="13">
        <v>213227171.91</v>
      </c>
      <c r="E44" s="13">
        <v>32193550</v>
      </c>
      <c r="F44" s="13">
        <v>0</v>
      </c>
      <c r="G44" s="13">
        <v>22493056.745999999</v>
      </c>
      <c r="H44" s="13"/>
      <c r="I44" s="13"/>
      <c r="J44" s="6">
        <f t="shared" si="0"/>
        <v>235720228.65599999</v>
      </c>
    </row>
    <row r="45" spans="1:10" ht="21" customHeight="1">
      <c r="A45" s="26">
        <v>38</v>
      </c>
      <c r="B45" s="17">
        <v>670055</v>
      </c>
      <c r="C45" s="33" t="s">
        <v>39</v>
      </c>
      <c r="D45" s="13">
        <v>0</v>
      </c>
      <c r="E45" s="13"/>
      <c r="F45" s="13">
        <v>0</v>
      </c>
      <c r="G45" s="13">
        <v>451421.1102</v>
      </c>
      <c r="H45" s="13"/>
      <c r="I45" s="13"/>
      <c r="J45" s="6">
        <f t="shared" si="0"/>
        <v>451421.1102</v>
      </c>
    </row>
    <row r="46" spans="1:10" ht="21.75" customHeight="1">
      <c r="A46" s="26">
        <v>39</v>
      </c>
      <c r="B46" s="16">
        <v>670056</v>
      </c>
      <c r="C46" s="33" t="s">
        <v>38</v>
      </c>
      <c r="D46" s="13">
        <v>0</v>
      </c>
      <c r="E46" s="13"/>
      <c r="F46" s="13">
        <v>47367.920000000006</v>
      </c>
      <c r="G46" s="13">
        <v>1291772.6414000001</v>
      </c>
      <c r="H46" s="13"/>
      <c r="I46" s="13"/>
      <c r="J46" s="6">
        <f t="shared" si="0"/>
        <v>1339140.5614</v>
      </c>
    </row>
    <row r="47" spans="1:10" ht="21.75" customHeight="1">
      <c r="A47" s="26">
        <v>40</v>
      </c>
      <c r="B47" s="17">
        <v>670057</v>
      </c>
      <c r="C47" s="33" t="s">
        <v>62</v>
      </c>
      <c r="D47" s="13">
        <v>98069535.900000021</v>
      </c>
      <c r="E47" s="13">
        <v>14023358</v>
      </c>
      <c r="F47" s="13">
        <v>6376788.9699999997</v>
      </c>
      <c r="G47" s="13">
        <v>25985781.411291126</v>
      </c>
      <c r="H47" s="13"/>
      <c r="I47" s="13"/>
      <c r="J47" s="6">
        <f t="shared" si="0"/>
        <v>130432106.28129114</v>
      </c>
    </row>
    <row r="48" spans="1:10" ht="17.25" customHeight="1">
      <c r="A48" s="26">
        <v>41</v>
      </c>
      <c r="B48" s="17">
        <v>670059</v>
      </c>
      <c r="C48" s="33" t="s">
        <v>13</v>
      </c>
      <c r="D48" s="13">
        <v>27788347.68</v>
      </c>
      <c r="E48" s="13"/>
      <c r="F48" s="13">
        <v>0</v>
      </c>
      <c r="G48" s="13">
        <v>1696106.5224000001</v>
      </c>
      <c r="H48" s="13"/>
      <c r="I48" s="13"/>
      <c r="J48" s="6">
        <f t="shared" si="0"/>
        <v>29484454.202399999</v>
      </c>
    </row>
    <row r="49" spans="1:10" ht="18.95" customHeight="1">
      <c r="A49" s="26">
        <v>42</v>
      </c>
      <c r="B49" s="17">
        <v>670063</v>
      </c>
      <c r="C49" s="33" t="s">
        <v>75</v>
      </c>
      <c r="D49" s="13">
        <v>0</v>
      </c>
      <c r="E49" s="13"/>
      <c r="F49" s="13">
        <v>0</v>
      </c>
      <c r="G49" s="13">
        <v>224913</v>
      </c>
      <c r="H49" s="13"/>
      <c r="I49" s="13"/>
      <c r="J49" s="6">
        <f t="shared" si="0"/>
        <v>224913</v>
      </c>
    </row>
    <row r="50" spans="1:10" ht="18.95" customHeight="1">
      <c r="A50" s="26">
        <v>43</v>
      </c>
      <c r="B50" s="17">
        <v>670065</v>
      </c>
      <c r="C50" s="33" t="s">
        <v>40</v>
      </c>
      <c r="D50" s="13">
        <v>0</v>
      </c>
      <c r="E50" s="13"/>
      <c r="F50" s="13">
        <v>537964.34</v>
      </c>
      <c r="G50" s="13">
        <v>125371.0233666667</v>
      </c>
      <c r="H50" s="13"/>
      <c r="I50" s="13"/>
      <c r="J50" s="6">
        <f t="shared" si="0"/>
        <v>663335.36336666672</v>
      </c>
    </row>
    <row r="51" spans="1:10" ht="30.6" customHeight="1">
      <c r="A51" s="26">
        <v>44</v>
      </c>
      <c r="B51" s="17">
        <v>670066</v>
      </c>
      <c r="C51" s="33" t="s">
        <v>14</v>
      </c>
      <c r="D51" s="13">
        <v>0</v>
      </c>
      <c r="E51" s="13"/>
      <c r="F51" s="13">
        <v>0</v>
      </c>
      <c r="G51" s="13">
        <v>0</v>
      </c>
      <c r="H51" s="45">
        <v>182455740.89521959</v>
      </c>
      <c r="I51" s="13"/>
      <c r="J51" s="6">
        <f t="shared" si="0"/>
        <v>182455740.89521959</v>
      </c>
    </row>
    <row r="52" spans="1:10" ht="34.5" customHeight="1">
      <c r="A52" s="26">
        <v>45</v>
      </c>
      <c r="B52" s="17">
        <v>670067</v>
      </c>
      <c r="C52" s="33" t="s">
        <v>41</v>
      </c>
      <c r="D52" s="13">
        <v>607841.17999999993</v>
      </c>
      <c r="E52" s="13"/>
      <c r="F52" s="13">
        <v>2054214.04</v>
      </c>
      <c r="G52" s="13">
        <v>3852803.7648</v>
      </c>
      <c r="H52" s="13"/>
      <c r="I52" s="13"/>
      <c r="J52" s="6">
        <f t="shared" si="0"/>
        <v>6514858.9847999997</v>
      </c>
    </row>
    <row r="53" spans="1:10" ht="23.45" customHeight="1">
      <c r="A53" s="26">
        <v>46</v>
      </c>
      <c r="B53" s="16">
        <v>670070</v>
      </c>
      <c r="C53" s="33" t="s">
        <v>42</v>
      </c>
      <c r="D53" s="13">
        <v>0</v>
      </c>
      <c r="E53" s="13"/>
      <c r="F53" s="13">
        <v>0</v>
      </c>
      <c r="G53" s="13">
        <v>662258.7668000001</v>
      </c>
      <c r="H53" s="13"/>
      <c r="I53" s="13"/>
      <c r="J53" s="6">
        <f t="shared" si="0"/>
        <v>662258.7668000001</v>
      </c>
    </row>
    <row r="54" spans="1:10" ht="22.5" customHeight="1">
      <c r="A54" s="26">
        <v>47</v>
      </c>
      <c r="B54" s="17">
        <v>670072</v>
      </c>
      <c r="C54" s="35" t="s">
        <v>43</v>
      </c>
      <c r="D54" s="13">
        <v>0</v>
      </c>
      <c r="E54" s="13"/>
      <c r="F54" s="13">
        <v>1114822.04</v>
      </c>
      <c r="G54" s="13">
        <v>0</v>
      </c>
      <c r="H54" s="13"/>
      <c r="I54" s="13"/>
      <c r="J54" s="6">
        <f t="shared" si="0"/>
        <v>1114822.04</v>
      </c>
    </row>
    <row r="55" spans="1:10" ht="18.95" customHeight="1">
      <c r="A55" s="26">
        <v>48</v>
      </c>
      <c r="B55" s="19">
        <v>670081</v>
      </c>
      <c r="C55" s="33" t="s">
        <v>76</v>
      </c>
      <c r="D55" s="13">
        <v>0</v>
      </c>
      <c r="E55" s="13"/>
      <c r="F55" s="13">
        <v>0</v>
      </c>
      <c r="G55" s="13">
        <v>1771005</v>
      </c>
      <c r="H55" s="13"/>
      <c r="I55" s="13"/>
      <c r="J55" s="6">
        <f t="shared" si="0"/>
        <v>1771005</v>
      </c>
    </row>
    <row r="56" spans="1:10" ht="32.25" customHeight="1">
      <c r="A56" s="26">
        <v>49</v>
      </c>
      <c r="B56" s="19">
        <v>670082</v>
      </c>
      <c r="C56" s="36" t="s">
        <v>46</v>
      </c>
      <c r="D56" s="13">
        <v>0</v>
      </c>
      <c r="E56" s="13"/>
      <c r="F56" s="13">
        <v>0</v>
      </c>
      <c r="G56" s="13">
        <v>4607393</v>
      </c>
      <c r="H56" s="13"/>
      <c r="I56" s="13"/>
      <c r="J56" s="6">
        <f t="shared" si="0"/>
        <v>4607393</v>
      </c>
    </row>
    <row r="57" spans="1:10">
      <c r="A57" s="26">
        <v>50</v>
      </c>
      <c r="B57" s="19">
        <v>670084</v>
      </c>
      <c r="C57" s="36" t="s">
        <v>44</v>
      </c>
      <c r="D57" s="13">
        <v>0</v>
      </c>
      <c r="E57" s="13"/>
      <c r="F57" s="13">
        <v>27161669.645999998</v>
      </c>
      <c r="G57" s="13">
        <v>5099.8</v>
      </c>
      <c r="H57" s="13"/>
      <c r="I57" s="13"/>
      <c r="J57" s="6">
        <f t="shared" si="0"/>
        <v>27166769.445999999</v>
      </c>
    </row>
    <row r="58" spans="1:10" ht="26.25" customHeight="1">
      <c r="A58" s="26">
        <v>51</v>
      </c>
      <c r="B58" s="16">
        <v>670090</v>
      </c>
      <c r="C58" s="33" t="s">
        <v>63</v>
      </c>
      <c r="D58" s="13">
        <v>0</v>
      </c>
      <c r="E58" s="13"/>
      <c r="F58" s="13">
        <v>14202632.544000002</v>
      </c>
      <c r="G58" s="13">
        <v>5099.8</v>
      </c>
      <c r="H58" s="13"/>
      <c r="I58" s="13"/>
      <c r="J58" s="6">
        <f t="shared" si="0"/>
        <v>14207732.344000002</v>
      </c>
    </row>
    <row r="59" spans="1:10" ht="18" customHeight="1">
      <c r="A59" s="26">
        <v>52</v>
      </c>
      <c r="B59" s="16">
        <v>670097</v>
      </c>
      <c r="C59" s="33" t="s">
        <v>45</v>
      </c>
      <c r="D59" s="13">
        <v>0</v>
      </c>
      <c r="E59" s="13"/>
      <c r="F59" s="13">
        <v>781317.19</v>
      </c>
      <c r="G59" s="13">
        <v>2856876.53</v>
      </c>
      <c r="H59" s="13"/>
      <c r="I59" s="13"/>
      <c r="J59" s="6">
        <f t="shared" si="0"/>
        <v>3638193.7199999997</v>
      </c>
    </row>
    <row r="60" spans="1:10">
      <c r="A60" s="26">
        <v>53</v>
      </c>
      <c r="B60" s="17">
        <v>670099</v>
      </c>
      <c r="C60" s="33" t="s">
        <v>77</v>
      </c>
      <c r="D60" s="13">
        <v>0</v>
      </c>
      <c r="E60" s="13"/>
      <c r="F60" s="13">
        <v>1651829.7500000002</v>
      </c>
      <c r="G60" s="13">
        <v>24854954.794494309</v>
      </c>
      <c r="H60" s="13"/>
      <c r="I60" s="13"/>
      <c r="J60" s="6">
        <f t="shared" si="0"/>
        <v>26506784.544494309</v>
      </c>
    </row>
    <row r="61" spans="1:10">
      <c r="A61" s="26">
        <v>54</v>
      </c>
      <c r="B61" s="17">
        <v>670104</v>
      </c>
      <c r="C61" s="33" t="s">
        <v>78</v>
      </c>
      <c r="D61" s="13">
        <v>0</v>
      </c>
      <c r="E61" s="13"/>
      <c r="F61" s="13">
        <v>0</v>
      </c>
      <c r="G61" s="13">
        <v>16467.2055</v>
      </c>
      <c r="H61" s="13"/>
      <c r="I61" s="13"/>
      <c r="J61" s="6">
        <f t="shared" si="0"/>
        <v>16467.2055</v>
      </c>
    </row>
    <row r="62" spans="1:10">
      <c r="A62" s="26">
        <v>55</v>
      </c>
      <c r="B62" s="17">
        <v>670123</v>
      </c>
      <c r="C62" s="36" t="s">
        <v>79</v>
      </c>
      <c r="D62" s="13">
        <v>0</v>
      </c>
      <c r="E62" s="13"/>
      <c r="F62" s="13">
        <v>0</v>
      </c>
      <c r="G62" s="13">
        <v>0</v>
      </c>
      <c r="H62" s="13"/>
      <c r="I62" s="13"/>
      <c r="J62" s="6">
        <f t="shared" si="0"/>
        <v>0</v>
      </c>
    </row>
    <row r="63" spans="1:10">
      <c r="A63" s="26">
        <v>56</v>
      </c>
      <c r="B63" s="17">
        <v>670125</v>
      </c>
      <c r="C63" s="37" t="s">
        <v>64</v>
      </c>
      <c r="D63" s="13">
        <v>0</v>
      </c>
      <c r="E63" s="13"/>
      <c r="F63" s="13">
        <v>14835144.192000004</v>
      </c>
      <c r="G63" s="13">
        <v>0</v>
      </c>
      <c r="H63" s="13"/>
      <c r="I63" s="13"/>
      <c r="J63" s="6">
        <f>D63+F63+G63+H63+I63</f>
        <v>14835144.192000004</v>
      </c>
    </row>
    <row r="64" spans="1:10">
      <c r="A64" s="26">
        <v>57</v>
      </c>
      <c r="B64" s="16">
        <v>670129</v>
      </c>
      <c r="C64" s="38" t="s">
        <v>51</v>
      </c>
      <c r="D64" s="13">
        <v>0</v>
      </c>
      <c r="E64" s="13"/>
      <c r="F64" s="13">
        <v>7185972.8820000002</v>
      </c>
      <c r="G64" s="13">
        <v>0</v>
      </c>
      <c r="H64" s="13"/>
      <c r="I64" s="13"/>
      <c r="J64" s="6">
        <f t="shared" si="0"/>
        <v>7185972.8820000002</v>
      </c>
    </row>
    <row r="65" spans="1:10" ht="21.75" customHeight="1">
      <c r="A65" s="26">
        <v>58</v>
      </c>
      <c r="B65" s="20">
        <v>670136</v>
      </c>
      <c r="C65" s="36" t="s">
        <v>80</v>
      </c>
      <c r="D65" s="13">
        <v>0</v>
      </c>
      <c r="E65" s="13"/>
      <c r="F65" s="13">
        <v>977122.22999999986</v>
      </c>
      <c r="G65" s="13">
        <v>6858010.2448657211</v>
      </c>
      <c r="H65" s="13"/>
      <c r="I65" s="13"/>
      <c r="J65" s="6">
        <f t="shared" si="0"/>
        <v>7835132.4748657206</v>
      </c>
    </row>
    <row r="66" spans="1:10">
      <c r="A66" s="26">
        <v>59</v>
      </c>
      <c r="B66" s="20">
        <v>670139</v>
      </c>
      <c r="C66" s="36" t="s">
        <v>81</v>
      </c>
      <c r="D66" s="13">
        <v>0</v>
      </c>
      <c r="E66" s="13"/>
      <c r="F66" s="13">
        <v>0</v>
      </c>
      <c r="G66" s="13">
        <v>4186496</v>
      </c>
      <c r="H66" s="13"/>
      <c r="I66" s="13"/>
      <c r="J66" s="6">
        <f t="shared" si="0"/>
        <v>4186496</v>
      </c>
    </row>
    <row r="67" spans="1:10" ht="22.5" customHeight="1">
      <c r="A67" s="26">
        <v>60</v>
      </c>
      <c r="B67" s="19">
        <v>670141</v>
      </c>
      <c r="C67" s="37" t="s">
        <v>82</v>
      </c>
      <c r="D67" s="13">
        <v>0</v>
      </c>
      <c r="E67" s="13"/>
      <c r="F67" s="13">
        <v>0</v>
      </c>
      <c r="G67" s="13">
        <v>4252396</v>
      </c>
      <c r="H67" s="13"/>
      <c r="I67" s="13"/>
      <c r="J67" s="6">
        <f t="shared" si="0"/>
        <v>4252396</v>
      </c>
    </row>
    <row r="68" spans="1:10">
      <c r="A68" s="26">
        <v>61</v>
      </c>
      <c r="B68" s="19">
        <v>670145</v>
      </c>
      <c r="C68" s="37" t="s">
        <v>83</v>
      </c>
      <c r="D68" s="13">
        <v>0</v>
      </c>
      <c r="E68" s="13"/>
      <c r="F68" s="13">
        <v>0</v>
      </c>
      <c r="G68" s="13">
        <v>1484272</v>
      </c>
      <c r="H68" s="13"/>
      <c r="I68" s="13"/>
      <c r="J68" s="6">
        <f t="shared" si="0"/>
        <v>1484272</v>
      </c>
    </row>
    <row r="69" spans="1:10" ht="21.6" customHeight="1">
      <c r="A69" s="26">
        <v>62</v>
      </c>
      <c r="B69" s="20">
        <v>670147</v>
      </c>
      <c r="C69" s="37" t="s">
        <v>84</v>
      </c>
      <c r="D69" s="13">
        <v>10037537.669999998</v>
      </c>
      <c r="E69" s="13"/>
      <c r="F69" s="13">
        <v>0</v>
      </c>
      <c r="G69" s="13">
        <v>245951</v>
      </c>
      <c r="H69" s="13"/>
      <c r="I69" s="13"/>
      <c r="J69" s="6">
        <f t="shared" si="0"/>
        <v>10283488.669999998</v>
      </c>
    </row>
    <row r="70" spans="1:10">
      <c r="A70" s="26">
        <v>63</v>
      </c>
      <c r="B70" s="19">
        <v>670148</v>
      </c>
      <c r="C70" s="37" t="s">
        <v>65</v>
      </c>
      <c r="D70" s="13">
        <v>2446334.0999999996</v>
      </c>
      <c r="E70" s="13"/>
      <c r="F70" s="13">
        <v>0</v>
      </c>
      <c r="G70" s="13">
        <v>0</v>
      </c>
      <c r="H70" s="13"/>
      <c r="I70" s="13"/>
      <c r="J70" s="6">
        <f t="shared" si="0"/>
        <v>2446334.0999999996</v>
      </c>
    </row>
    <row r="71" spans="1:10" ht="21" customHeight="1">
      <c r="A71" s="26">
        <v>64</v>
      </c>
      <c r="B71" s="19">
        <v>670150</v>
      </c>
      <c r="C71" s="37" t="s">
        <v>48</v>
      </c>
      <c r="D71" s="13">
        <v>0</v>
      </c>
      <c r="E71" s="13"/>
      <c r="F71" s="13">
        <v>0</v>
      </c>
      <c r="G71" s="13">
        <v>0</v>
      </c>
      <c r="H71" s="13"/>
      <c r="I71" s="13"/>
      <c r="J71" s="6">
        <f t="shared" si="0"/>
        <v>0</v>
      </c>
    </row>
    <row r="72" spans="1:10">
      <c r="A72" s="26">
        <v>65</v>
      </c>
      <c r="B72" s="19">
        <v>670155</v>
      </c>
      <c r="C72" s="39" t="s">
        <v>66</v>
      </c>
      <c r="D72" s="13">
        <v>0</v>
      </c>
      <c r="E72" s="13"/>
      <c r="F72" s="13">
        <v>2383083.2000000002</v>
      </c>
      <c r="G72" s="13">
        <v>0</v>
      </c>
      <c r="H72" s="13"/>
      <c r="I72" s="13"/>
      <c r="J72" s="6">
        <f t="shared" si="0"/>
        <v>2383083.2000000002</v>
      </c>
    </row>
    <row r="73" spans="1:10" ht="47.25">
      <c r="A73" s="26">
        <v>66</v>
      </c>
      <c r="B73" s="19">
        <v>670156</v>
      </c>
      <c r="C73" s="39" t="s">
        <v>85</v>
      </c>
      <c r="D73" s="13">
        <v>0</v>
      </c>
      <c r="E73" s="13"/>
      <c r="F73" s="13">
        <v>0</v>
      </c>
      <c r="G73" s="13">
        <v>357174.04</v>
      </c>
      <c r="H73" s="13"/>
      <c r="I73" s="13"/>
      <c r="J73" s="6">
        <f t="shared" ref="J73:J77" si="1">D73+F73+G73+H73+I73</f>
        <v>357174.04</v>
      </c>
    </row>
    <row r="74" spans="1:10">
      <c r="A74" s="26">
        <v>67</v>
      </c>
      <c r="B74" s="21">
        <v>670157</v>
      </c>
      <c r="C74" s="39" t="s">
        <v>67</v>
      </c>
      <c r="D74" s="13">
        <v>67996315.150000036</v>
      </c>
      <c r="E74" s="13"/>
      <c r="F74" s="13">
        <v>3840452.16</v>
      </c>
      <c r="G74" s="13">
        <v>66170121.419949561</v>
      </c>
      <c r="H74" s="13"/>
      <c r="I74" s="13"/>
      <c r="J74" s="6">
        <f t="shared" si="1"/>
        <v>138006888.72994959</v>
      </c>
    </row>
    <row r="75" spans="1:10" ht="31.5">
      <c r="A75" s="26">
        <v>68</v>
      </c>
      <c r="B75" s="19">
        <v>670162</v>
      </c>
      <c r="C75" s="40" t="s">
        <v>86</v>
      </c>
      <c r="D75" s="13">
        <v>0</v>
      </c>
      <c r="E75" s="13"/>
      <c r="F75" s="13">
        <v>0</v>
      </c>
      <c r="G75" s="13">
        <v>4007121.7990999999</v>
      </c>
      <c r="H75" s="13"/>
      <c r="I75" s="13"/>
      <c r="J75" s="6">
        <f t="shared" si="1"/>
        <v>4007121.7990999999</v>
      </c>
    </row>
    <row r="76" spans="1:10">
      <c r="A76" s="26">
        <v>69</v>
      </c>
      <c r="B76" s="16">
        <v>670164</v>
      </c>
      <c r="C76" s="39" t="s">
        <v>87</v>
      </c>
      <c r="D76" s="13">
        <v>0</v>
      </c>
      <c r="E76" s="13"/>
      <c r="F76" s="13">
        <v>1307415.75</v>
      </c>
      <c r="G76" s="13">
        <v>0</v>
      </c>
      <c r="H76" s="13"/>
      <c r="I76" s="13"/>
      <c r="J76" s="6">
        <f t="shared" si="1"/>
        <v>1307415.75</v>
      </c>
    </row>
    <row r="77" spans="1:10" ht="23.25" customHeight="1">
      <c r="A77" s="26">
        <v>70</v>
      </c>
      <c r="B77" s="19">
        <v>670165</v>
      </c>
      <c r="C77" s="39" t="s">
        <v>88</v>
      </c>
      <c r="D77" s="13">
        <v>0</v>
      </c>
      <c r="E77" s="13"/>
      <c r="F77" s="13">
        <v>0</v>
      </c>
      <c r="G77" s="13">
        <v>0</v>
      </c>
      <c r="H77" s="13"/>
      <c r="I77" s="13"/>
      <c r="J77" s="6">
        <f t="shared" si="1"/>
        <v>0</v>
      </c>
    </row>
    <row r="78" spans="1:10">
      <c r="A78" s="26"/>
      <c r="B78" s="22"/>
      <c r="C78" s="10" t="s">
        <v>47</v>
      </c>
      <c r="D78" s="6">
        <f t="shared" ref="D78:J78" si="2">SUM(D8:D77)</f>
        <v>1476912775.5599999</v>
      </c>
      <c r="E78" s="6">
        <f t="shared" si="2"/>
        <v>143133595</v>
      </c>
      <c r="F78" s="6">
        <f t="shared" si="2"/>
        <v>339812649.36400008</v>
      </c>
      <c r="G78" s="6">
        <f t="shared" si="2"/>
        <v>1306392006.8513591</v>
      </c>
      <c r="H78" s="6">
        <f t="shared" si="2"/>
        <v>188591703.39512864</v>
      </c>
      <c r="I78" s="6">
        <f t="shared" si="2"/>
        <v>5386110</v>
      </c>
      <c r="J78" s="6">
        <f t="shared" si="2"/>
        <v>3317095245.1704874</v>
      </c>
    </row>
    <row r="79" spans="1:10">
      <c r="I79" s="14"/>
      <c r="J79" s="8"/>
    </row>
    <row r="80" spans="1:10">
      <c r="I80" s="14"/>
    </row>
    <row r="81" spans="10:10">
      <c r="J81" s="8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25" zoomScale="70" zoomScaleNormal="70" workbookViewId="0">
      <selection activeCell="Q10" sqref="Q10"/>
    </sheetView>
  </sheetViews>
  <sheetFormatPr defaultColWidth="8.85546875" defaultRowHeight="18.75"/>
  <cols>
    <col min="1" max="1" width="8.85546875" style="25" customWidth="1"/>
    <col min="2" max="2" width="12.85546875" style="3" customWidth="1"/>
    <col min="3" max="3" width="56.28515625" style="3" customWidth="1"/>
    <col min="4" max="5" width="21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9"/>
      <c r="B1" s="1"/>
      <c r="C1" s="1"/>
      <c r="D1" s="1"/>
      <c r="E1" s="1"/>
      <c r="F1" s="1"/>
      <c r="G1" s="1"/>
      <c r="H1" s="77" t="s">
        <v>50</v>
      </c>
      <c r="I1" s="77"/>
      <c r="J1" s="77"/>
    </row>
    <row r="2" spans="1:10" ht="15" customHeight="1">
      <c r="A2" s="29"/>
      <c r="B2" s="1"/>
      <c r="C2" s="76" t="str">
        <f>согаз!C2</f>
        <v>Утверждено на заседании Комиссии по разработке Территориальной программы ОМС на 2025 год от 23.04.2025</v>
      </c>
      <c r="D2" s="76"/>
      <c r="E2" s="76"/>
      <c r="F2" s="76"/>
      <c r="G2" s="76"/>
      <c r="H2" s="76"/>
      <c r="I2" s="76"/>
      <c r="J2" s="76"/>
    </row>
    <row r="3" spans="1:10">
      <c r="A3" s="30"/>
      <c r="B3" s="4"/>
      <c r="C3" s="4"/>
      <c r="D3" s="4"/>
      <c r="E3" s="4"/>
      <c r="F3" s="7"/>
      <c r="G3" s="7"/>
      <c r="H3" s="77"/>
      <c r="I3" s="77"/>
      <c r="J3" s="77"/>
    </row>
    <row r="4" spans="1:10">
      <c r="A4" s="30"/>
      <c r="B4" s="4"/>
      <c r="C4" s="72" t="str">
        <f>согаз!C4</f>
        <v>Стоимость медицинской помощи в разрезе медицинских и страховых медицинских организаций на 2025 год</v>
      </c>
      <c r="D4" s="72"/>
      <c r="E4" s="72"/>
      <c r="F4" s="72"/>
      <c r="G4" s="72"/>
      <c r="H4" s="72"/>
      <c r="I4" s="72"/>
      <c r="J4" s="72"/>
    </row>
    <row r="5" spans="1:10" ht="24" customHeight="1">
      <c r="A5" s="72"/>
      <c r="B5" s="72"/>
      <c r="C5" s="72"/>
      <c r="D5" s="72"/>
      <c r="E5" s="72"/>
      <c r="F5" s="72"/>
      <c r="G5" s="72"/>
      <c r="H5" s="72"/>
      <c r="I5" s="31"/>
      <c r="J5" s="9" t="s">
        <v>49</v>
      </c>
    </row>
    <row r="6" spans="1:10" ht="21.6" customHeight="1">
      <c r="A6" s="70" t="s">
        <v>1</v>
      </c>
      <c r="B6" s="70" t="s">
        <v>53</v>
      </c>
      <c r="C6" s="73" t="s">
        <v>73</v>
      </c>
      <c r="D6" s="74"/>
      <c r="E6" s="74"/>
      <c r="F6" s="74"/>
      <c r="G6" s="74"/>
      <c r="H6" s="74"/>
      <c r="I6" s="74"/>
      <c r="J6" s="75"/>
    </row>
    <row r="7" spans="1:10" s="2" customFormat="1" ht="135" customHeight="1">
      <c r="A7" s="70"/>
      <c r="B7" s="70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5" t="str">
        <f>согаз!J7</f>
        <v>ВСЕГО 2025 год</v>
      </c>
    </row>
    <row r="8" spans="1:10" ht="43.5" customHeight="1">
      <c r="A8" s="26">
        <v>1</v>
      </c>
      <c r="B8" s="16">
        <v>670001</v>
      </c>
      <c r="C8" s="33" t="s">
        <v>12</v>
      </c>
      <c r="D8" s="13">
        <v>0</v>
      </c>
      <c r="E8" s="13"/>
      <c r="F8" s="13">
        <v>0</v>
      </c>
      <c r="G8" s="13">
        <v>4322709</v>
      </c>
      <c r="H8" s="13"/>
      <c r="I8" s="13"/>
      <c r="J8" s="6">
        <f>D8+F8+G8+H8+I8</f>
        <v>4322709</v>
      </c>
    </row>
    <row r="9" spans="1:10" ht="39.75" customHeight="1">
      <c r="A9" s="26">
        <v>2</v>
      </c>
      <c r="B9" s="17">
        <v>670002</v>
      </c>
      <c r="C9" s="33" t="s">
        <v>8</v>
      </c>
      <c r="D9" s="13">
        <v>555958818.20999968</v>
      </c>
      <c r="E9" s="13">
        <v>79185447</v>
      </c>
      <c r="F9" s="13">
        <v>21683941.48</v>
      </c>
      <c r="G9" s="13">
        <v>34848478.944372348</v>
      </c>
      <c r="H9" s="13"/>
      <c r="I9" s="45">
        <v>3178003</v>
      </c>
      <c r="J9" s="6">
        <f t="shared" ref="J9:J68" si="0">D9+F9+G9+H9+I9</f>
        <v>615669241.634372</v>
      </c>
    </row>
    <row r="10" spans="1:10" ht="39.75" customHeight="1">
      <c r="A10" s="26">
        <v>3</v>
      </c>
      <c r="B10" s="17">
        <v>670003</v>
      </c>
      <c r="C10" s="33" t="s">
        <v>9</v>
      </c>
      <c r="D10" s="13">
        <v>68751014.73999998</v>
      </c>
      <c r="E10" s="13">
        <v>2444799</v>
      </c>
      <c r="F10" s="13">
        <v>11099627.140000002</v>
      </c>
      <c r="G10" s="13">
        <v>13183142.781832995</v>
      </c>
      <c r="H10" s="13"/>
      <c r="I10" s="45">
        <v>3002648</v>
      </c>
      <c r="J10" s="6">
        <f t="shared" si="0"/>
        <v>96036432.661832973</v>
      </c>
    </row>
    <row r="11" spans="1:10" ht="39" customHeight="1">
      <c r="A11" s="26">
        <v>4</v>
      </c>
      <c r="B11" s="16">
        <v>670004</v>
      </c>
      <c r="C11" s="33" t="s">
        <v>10</v>
      </c>
      <c r="D11" s="13">
        <v>0</v>
      </c>
      <c r="E11" s="13"/>
      <c r="F11" s="13">
        <v>0</v>
      </c>
      <c r="G11" s="13">
        <v>23413165</v>
      </c>
      <c r="H11" s="13"/>
      <c r="I11" s="13"/>
      <c r="J11" s="6">
        <f t="shared" si="0"/>
        <v>23413165</v>
      </c>
    </row>
    <row r="12" spans="1:10" ht="35.25" customHeight="1">
      <c r="A12" s="26">
        <v>5</v>
      </c>
      <c r="B12" s="17">
        <v>670005</v>
      </c>
      <c r="C12" s="33" t="s">
        <v>11</v>
      </c>
      <c r="D12" s="13">
        <v>213749221.92000002</v>
      </c>
      <c r="E12" s="13">
        <v>37648950</v>
      </c>
      <c r="F12" s="13">
        <v>210878773.38</v>
      </c>
      <c r="G12" s="13">
        <v>66506024.893199995</v>
      </c>
      <c r="H12" s="13"/>
      <c r="I12" s="13"/>
      <c r="J12" s="6">
        <f t="shared" si="0"/>
        <v>491134020.19319999</v>
      </c>
    </row>
    <row r="13" spans="1:10" ht="27.75" customHeight="1">
      <c r="A13" s="26">
        <v>6</v>
      </c>
      <c r="B13" s="16">
        <v>670012</v>
      </c>
      <c r="C13" s="33" t="s">
        <v>57</v>
      </c>
      <c r="D13" s="13">
        <v>0</v>
      </c>
      <c r="E13" s="13"/>
      <c r="F13" s="13">
        <v>0</v>
      </c>
      <c r="G13" s="13">
        <v>41506056.024137259</v>
      </c>
      <c r="H13" s="13">
        <v>286602.89958187664</v>
      </c>
      <c r="I13" s="13"/>
      <c r="J13" s="6">
        <f t="shared" si="0"/>
        <v>41792658.923719138</v>
      </c>
    </row>
    <row r="14" spans="1:10" ht="19.5" customHeight="1">
      <c r="A14" s="26">
        <v>7</v>
      </c>
      <c r="B14" s="17">
        <v>670013</v>
      </c>
      <c r="C14" s="33" t="s">
        <v>27</v>
      </c>
      <c r="D14" s="13">
        <v>4041618.2299999986</v>
      </c>
      <c r="E14" s="13"/>
      <c r="F14" s="13">
        <v>3294920.6100000008</v>
      </c>
      <c r="G14" s="13">
        <v>25699280.887853719</v>
      </c>
      <c r="H14" s="45"/>
      <c r="I14" s="13"/>
      <c r="J14" s="6">
        <f t="shared" si="0"/>
        <v>33035819.727853719</v>
      </c>
    </row>
    <row r="15" spans="1:10" ht="30.75" customHeight="1">
      <c r="A15" s="26">
        <v>8</v>
      </c>
      <c r="B15" s="17">
        <v>670015</v>
      </c>
      <c r="C15" s="33" t="s">
        <v>28</v>
      </c>
      <c r="D15" s="13">
        <v>24045818.550000001</v>
      </c>
      <c r="E15" s="13"/>
      <c r="F15" s="13">
        <v>2869232.75</v>
      </c>
      <c r="G15" s="13">
        <v>48511872.37137486</v>
      </c>
      <c r="H15" s="13"/>
      <c r="I15" s="13"/>
      <c r="J15" s="6">
        <f t="shared" si="0"/>
        <v>75426923.671374857</v>
      </c>
    </row>
    <row r="16" spans="1:10" ht="31.5" customHeight="1">
      <c r="A16" s="26">
        <v>9</v>
      </c>
      <c r="B16" s="17">
        <v>670017</v>
      </c>
      <c r="C16" s="33" t="s">
        <v>29</v>
      </c>
      <c r="D16" s="13">
        <v>8652551.4399999995</v>
      </c>
      <c r="E16" s="13"/>
      <c r="F16" s="13">
        <v>2827347.9500000007</v>
      </c>
      <c r="G16" s="13">
        <v>31833729.68316083</v>
      </c>
      <c r="H16" s="13"/>
      <c r="I16" s="13"/>
      <c r="J16" s="6">
        <f t="shared" si="0"/>
        <v>43313629.073160827</v>
      </c>
    </row>
    <row r="17" spans="1:10">
      <c r="A17" s="26">
        <v>10</v>
      </c>
      <c r="B17" s="17">
        <v>670018</v>
      </c>
      <c r="C17" s="33" t="s">
        <v>30</v>
      </c>
      <c r="D17" s="13">
        <v>15483190.229999997</v>
      </c>
      <c r="E17" s="13"/>
      <c r="F17" s="13">
        <v>5584520.6600000011</v>
      </c>
      <c r="G17" s="13">
        <v>43020054.077288121</v>
      </c>
      <c r="H17" s="13"/>
      <c r="I17" s="13"/>
      <c r="J17" s="6">
        <f t="shared" si="0"/>
        <v>64087764.967288122</v>
      </c>
    </row>
    <row r="18" spans="1:10">
      <c r="A18" s="26">
        <v>11</v>
      </c>
      <c r="B18" s="17">
        <v>670020</v>
      </c>
      <c r="C18" s="33" t="s">
        <v>69</v>
      </c>
      <c r="D18" s="13">
        <v>8985248.2599999998</v>
      </c>
      <c r="E18" s="13"/>
      <c r="F18" s="13">
        <v>3423258.33</v>
      </c>
      <c r="G18" s="13">
        <v>50582998.216046758</v>
      </c>
      <c r="H18" s="13"/>
      <c r="I18" s="13"/>
      <c r="J18" s="6">
        <f t="shared" si="0"/>
        <v>62991504.806046754</v>
      </c>
    </row>
    <row r="19" spans="1:10">
      <c r="A19" s="26">
        <v>12</v>
      </c>
      <c r="B19" s="17">
        <v>670022</v>
      </c>
      <c r="C19" s="33" t="s">
        <v>31</v>
      </c>
      <c r="D19" s="13">
        <v>4367402.18</v>
      </c>
      <c r="E19" s="13"/>
      <c r="F19" s="13">
        <v>2575060.5</v>
      </c>
      <c r="G19" s="13">
        <v>35082197.699420787</v>
      </c>
      <c r="H19" s="13"/>
      <c r="I19" s="13"/>
      <c r="J19" s="6">
        <f t="shared" si="0"/>
        <v>42024660.379420787</v>
      </c>
    </row>
    <row r="20" spans="1:10" ht="22.7" customHeight="1">
      <c r="A20" s="26">
        <v>13</v>
      </c>
      <c r="B20" s="17">
        <v>670023</v>
      </c>
      <c r="C20" s="33" t="s">
        <v>32</v>
      </c>
      <c r="D20" s="13">
        <v>7116413.4200000018</v>
      </c>
      <c r="E20" s="13"/>
      <c r="F20" s="13">
        <v>2497505.9000000004</v>
      </c>
      <c r="G20" s="13">
        <v>28376656.131035876</v>
      </c>
      <c r="H20" s="13"/>
      <c r="I20" s="13"/>
      <c r="J20" s="6">
        <f t="shared" si="0"/>
        <v>37990575.45103588</v>
      </c>
    </row>
    <row r="21" spans="1:10">
      <c r="A21" s="26">
        <v>14</v>
      </c>
      <c r="B21" s="17">
        <v>670024</v>
      </c>
      <c r="C21" s="33" t="s">
        <v>58</v>
      </c>
      <c r="D21" s="13">
        <v>5726220.5299999993</v>
      </c>
      <c r="E21" s="13"/>
      <c r="F21" s="13">
        <v>2840141.0100000002</v>
      </c>
      <c r="G21" s="13">
        <v>33574736.96157603</v>
      </c>
      <c r="H21" s="13"/>
      <c r="I21" s="13"/>
      <c r="J21" s="6">
        <f t="shared" si="0"/>
        <v>42141098.501576029</v>
      </c>
    </row>
    <row r="22" spans="1:10">
      <c r="A22" s="26">
        <v>15</v>
      </c>
      <c r="B22" s="17">
        <v>670026</v>
      </c>
      <c r="C22" s="33" t="s">
        <v>52</v>
      </c>
      <c r="D22" s="13">
        <v>18296249.109999996</v>
      </c>
      <c r="E22" s="13"/>
      <c r="F22" s="13">
        <v>4081932.1</v>
      </c>
      <c r="G22" s="13">
        <v>62361649.89892675</v>
      </c>
      <c r="H22" s="13"/>
      <c r="I22" s="13"/>
      <c r="J22" s="6">
        <f t="shared" si="0"/>
        <v>84739831.108926743</v>
      </c>
    </row>
    <row r="23" spans="1:10" ht="36" customHeight="1">
      <c r="A23" s="26">
        <v>16</v>
      </c>
      <c r="B23" s="17">
        <v>670027</v>
      </c>
      <c r="C23" s="33" t="s">
        <v>33</v>
      </c>
      <c r="D23" s="13">
        <v>106157635.73000003</v>
      </c>
      <c r="E23" s="13"/>
      <c r="F23" s="13">
        <v>7573736.4399999995</v>
      </c>
      <c r="G23" s="13">
        <v>105306121.9822249</v>
      </c>
      <c r="H23" s="13"/>
      <c r="I23" s="13"/>
      <c r="J23" s="6">
        <f t="shared" si="0"/>
        <v>219037494.15222493</v>
      </c>
    </row>
    <row r="24" spans="1:10" ht="36" customHeight="1">
      <c r="A24" s="26">
        <v>17</v>
      </c>
      <c r="B24" s="17">
        <v>670028</v>
      </c>
      <c r="C24" s="33" t="s">
        <v>34</v>
      </c>
      <c r="D24" s="13">
        <v>27095387.910000004</v>
      </c>
      <c r="E24" s="13"/>
      <c r="F24" s="13">
        <v>6041362.0300000012</v>
      </c>
      <c r="G24" s="13">
        <v>52142496.454907425</v>
      </c>
      <c r="H24" s="13"/>
      <c r="I24" s="13"/>
      <c r="J24" s="6">
        <f t="shared" si="0"/>
        <v>85279246.39490743</v>
      </c>
    </row>
    <row r="25" spans="1:10" ht="36" customHeight="1">
      <c r="A25" s="26">
        <v>18</v>
      </c>
      <c r="B25" s="17">
        <v>670029</v>
      </c>
      <c r="C25" s="33" t="s">
        <v>59</v>
      </c>
      <c r="D25" s="13">
        <v>94706244.579999968</v>
      </c>
      <c r="E25" s="13"/>
      <c r="F25" s="13">
        <v>5947719.8400000008</v>
      </c>
      <c r="G25" s="13">
        <v>89335037.547935054</v>
      </c>
      <c r="H25" s="13"/>
      <c r="I25" s="13"/>
      <c r="J25" s="6">
        <f t="shared" si="0"/>
        <v>189989001.96793503</v>
      </c>
    </row>
    <row r="26" spans="1:10" ht="36" customHeight="1">
      <c r="A26" s="26">
        <v>19</v>
      </c>
      <c r="B26" s="18">
        <v>670030</v>
      </c>
      <c r="C26" s="34" t="s">
        <v>68</v>
      </c>
      <c r="D26" s="13">
        <v>10303028.569999993</v>
      </c>
      <c r="E26" s="13"/>
      <c r="F26" s="13">
        <v>3793009.41</v>
      </c>
      <c r="G26" s="13">
        <v>20875976.487197321</v>
      </c>
      <c r="H26" s="13"/>
      <c r="I26" s="13"/>
      <c r="J26" s="6">
        <f t="shared" si="0"/>
        <v>34972014.467197314</v>
      </c>
    </row>
    <row r="27" spans="1:10" ht="36" customHeight="1">
      <c r="A27" s="26">
        <v>20</v>
      </c>
      <c r="B27" s="17">
        <v>670033</v>
      </c>
      <c r="C27" s="33" t="s">
        <v>36</v>
      </c>
      <c r="D27" s="13">
        <v>5140781.580000001</v>
      </c>
      <c r="E27" s="13"/>
      <c r="F27" s="13">
        <v>2951810.0900000003</v>
      </c>
      <c r="G27" s="13">
        <v>28466499.353267156</v>
      </c>
      <c r="H27" s="13"/>
      <c r="I27" s="13"/>
      <c r="J27" s="6">
        <f t="shared" si="0"/>
        <v>36559091.023267157</v>
      </c>
    </row>
    <row r="28" spans="1:10" ht="21" customHeight="1">
      <c r="A28" s="26">
        <v>21</v>
      </c>
      <c r="B28" s="17">
        <v>670036</v>
      </c>
      <c r="C28" s="33" t="s">
        <v>37</v>
      </c>
      <c r="D28" s="13">
        <v>63870717.04999999</v>
      </c>
      <c r="E28" s="13"/>
      <c r="F28" s="13">
        <v>6938852.4399999985</v>
      </c>
      <c r="G28" s="13">
        <v>140564526.8486912</v>
      </c>
      <c r="H28" s="13"/>
      <c r="I28" s="13"/>
      <c r="J28" s="6">
        <f t="shared" si="0"/>
        <v>211374096.33869117</v>
      </c>
    </row>
    <row r="29" spans="1:10">
      <c r="A29" s="26">
        <v>22</v>
      </c>
      <c r="B29" s="17">
        <v>670039</v>
      </c>
      <c r="C29" s="33" t="s">
        <v>18</v>
      </c>
      <c r="D29" s="13">
        <v>0</v>
      </c>
      <c r="E29" s="13"/>
      <c r="F29" s="13">
        <v>3643186.3499999996</v>
      </c>
      <c r="G29" s="13">
        <v>67701018.569597602</v>
      </c>
      <c r="H29" s="13"/>
      <c r="I29" s="13"/>
      <c r="J29" s="6">
        <f t="shared" si="0"/>
        <v>71344204.919597596</v>
      </c>
    </row>
    <row r="30" spans="1:10">
      <c r="A30" s="26">
        <v>23</v>
      </c>
      <c r="B30" s="17">
        <v>670040</v>
      </c>
      <c r="C30" s="33" t="s">
        <v>19</v>
      </c>
      <c r="D30" s="13">
        <v>0</v>
      </c>
      <c r="E30" s="13"/>
      <c r="F30" s="13">
        <v>6294230.5200000005</v>
      </c>
      <c r="G30" s="13">
        <v>43307195.981700726</v>
      </c>
      <c r="H30" s="13"/>
      <c r="I30" s="13"/>
      <c r="J30" s="6">
        <f t="shared" si="0"/>
        <v>49601426.501700729</v>
      </c>
    </row>
    <row r="31" spans="1:10" ht="22.5" customHeight="1">
      <c r="A31" s="26">
        <v>24</v>
      </c>
      <c r="B31" s="17">
        <v>670041</v>
      </c>
      <c r="C31" s="33" t="s">
        <v>20</v>
      </c>
      <c r="D31" s="13">
        <v>0</v>
      </c>
      <c r="E31" s="13"/>
      <c r="F31" s="13">
        <v>5508092.4900000002</v>
      </c>
      <c r="G31" s="13">
        <v>75046391.785720646</v>
      </c>
      <c r="H31" s="13"/>
      <c r="I31" s="13"/>
      <c r="J31" s="6">
        <f t="shared" si="0"/>
        <v>80554484.275720641</v>
      </c>
    </row>
    <row r="32" spans="1:10" ht="23.25" customHeight="1">
      <c r="A32" s="26">
        <v>25</v>
      </c>
      <c r="B32" s="17">
        <v>670042</v>
      </c>
      <c r="C32" s="33" t="s">
        <v>21</v>
      </c>
      <c r="D32" s="13">
        <v>0</v>
      </c>
      <c r="E32" s="13"/>
      <c r="F32" s="13">
        <v>3481543.02</v>
      </c>
      <c r="G32" s="13">
        <v>52521846.415684491</v>
      </c>
      <c r="H32" s="13"/>
      <c r="I32" s="13"/>
      <c r="J32" s="6">
        <f t="shared" si="0"/>
        <v>56003389.435684495</v>
      </c>
    </row>
    <row r="33" spans="1:10">
      <c r="A33" s="26">
        <v>26</v>
      </c>
      <c r="B33" s="17">
        <v>670043</v>
      </c>
      <c r="C33" s="33" t="s">
        <v>22</v>
      </c>
      <c r="D33" s="13">
        <v>0</v>
      </c>
      <c r="E33" s="13"/>
      <c r="F33" s="13">
        <v>3283644.61</v>
      </c>
      <c r="G33" s="13">
        <v>56913877.901201233</v>
      </c>
      <c r="H33" s="13"/>
      <c r="I33" s="13"/>
      <c r="J33" s="6">
        <f t="shared" si="0"/>
        <v>60197522.511201233</v>
      </c>
    </row>
    <row r="34" spans="1:10">
      <c r="A34" s="26">
        <v>27</v>
      </c>
      <c r="B34" s="17">
        <v>670044</v>
      </c>
      <c r="C34" s="33" t="s">
        <v>23</v>
      </c>
      <c r="D34" s="13">
        <v>0</v>
      </c>
      <c r="E34" s="13"/>
      <c r="F34" s="13">
        <v>2602307.4700000002</v>
      </c>
      <c r="G34" s="13">
        <v>52390709.136119336</v>
      </c>
      <c r="H34" s="13"/>
      <c r="I34" s="13"/>
      <c r="J34" s="6">
        <f t="shared" si="0"/>
        <v>54993016.606119335</v>
      </c>
    </row>
    <row r="35" spans="1:10" ht="28.5">
      <c r="A35" s="26">
        <v>28</v>
      </c>
      <c r="B35" s="17">
        <v>670045</v>
      </c>
      <c r="C35" s="33" t="s">
        <v>17</v>
      </c>
      <c r="D35" s="13">
        <v>0</v>
      </c>
      <c r="E35" s="13"/>
      <c r="F35" s="13">
        <v>14133675.870000001</v>
      </c>
      <c r="G35" s="13">
        <v>53607303.51663655</v>
      </c>
      <c r="H35" s="13"/>
      <c r="I35" s="13"/>
      <c r="J35" s="6">
        <f t="shared" si="0"/>
        <v>67740979.386636555</v>
      </c>
    </row>
    <row r="36" spans="1:10">
      <c r="A36" s="26">
        <v>29</v>
      </c>
      <c r="B36" s="17">
        <v>670046</v>
      </c>
      <c r="C36" s="33" t="s">
        <v>25</v>
      </c>
      <c r="D36" s="13">
        <v>0</v>
      </c>
      <c r="E36" s="13"/>
      <c r="F36" s="13">
        <v>0</v>
      </c>
      <c r="G36" s="13">
        <v>27786815</v>
      </c>
      <c r="H36" s="13"/>
      <c r="I36" s="13"/>
      <c r="J36" s="6">
        <f t="shared" si="0"/>
        <v>27786815</v>
      </c>
    </row>
    <row r="37" spans="1:10">
      <c r="A37" s="26">
        <v>30</v>
      </c>
      <c r="B37" s="16">
        <v>670047</v>
      </c>
      <c r="C37" s="33" t="s">
        <v>26</v>
      </c>
      <c r="D37" s="13">
        <v>0</v>
      </c>
      <c r="E37" s="13"/>
      <c r="F37" s="13">
        <v>0</v>
      </c>
      <c r="G37" s="13">
        <v>17708296</v>
      </c>
      <c r="H37" s="13"/>
      <c r="I37" s="13"/>
      <c r="J37" s="6">
        <f t="shared" si="0"/>
        <v>17708296</v>
      </c>
    </row>
    <row r="38" spans="1:10">
      <c r="A38" s="26">
        <v>31</v>
      </c>
      <c r="B38" s="16">
        <v>670048</v>
      </c>
      <c r="C38" s="33" t="s">
        <v>74</v>
      </c>
      <c r="D38" s="13">
        <v>329306487.78000015</v>
      </c>
      <c r="E38" s="13">
        <v>25933343</v>
      </c>
      <c r="F38" s="13">
        <v>32265790.620000001</v>
      </c>
      <c r="G38" s="13">
        <v>72605777.245499998</v>
      </c>
      <c r="H38" s="13"/>
      <c r="I38" s="13">
        <v>2034736</v>
      </c>
      <c r="J38" s="6">
        <f t="shared" si="0"/>
        <v>436212791.64550018</v>
      </c>
    </row>
    <row r="39" spans="1:10" ht="20.25" customHeight="1">
      <c r="A39" s="26">
        <v>32</v>
      </c>
      <c r="B39" s="17">
        <v>670049</v>
      </c>
      <c r="C39" s="33" t="s">
        <v>60</v>
      </c>
      <c r="D39" s="13">
        <v>3027674.6399999997</v>
      </c>
      <c r="E39" s="13"/>
      <c r="F39" s="13">
        <v>70206.06</v>
      </c>
      <c r="G39" s="13">
        <v>3213020.2161999997</v>
      </c>
      <c r="H39" s="13"/>
      <c r="I39" s="13"/>
      <c r="J39" s="6">
        <f t="shared" si="0"/>
        <v>6310900.9161999989</v>
      </c>
    </row>
    <row r="40" spans="1:10" ht="30" customHeight="1">
      <c r="A40" s="26">
        <v>33</v>
      </c>
      <c r="B40" s="17">
        <v>670050</v>
      </c>
      <c r="C40" s="33" t="s">
        <v>16</v>
      </c>
      <c r="D40" s="13">
        <v>26682760.069999997</v>
      </c>
      <c r="E40" s="13"/>
      <c r="F40" s="13">
        <v>0</v>
      </c>
      <c r="G40" s="13">
        <v>1322240</v>
      </c>
      <c r="H40" s="13"/>
      <c r="I40" s="13"/>
      <c r="J40" s="6">
        <f t="shared" si="0"/>
        <v>28005000.069999997</v>
      </c>
    </row>
    <row r="41" spans="1:10" ht="19.899999999999999" customHeight="1">
      <c r="A41" s="26">
        <v>34</v>
      </c>
      <c r="B41" s="17">
        <v>670051</v>
      </c>
      <c r="C41" s="33" t="s">
        <v>24</v>
      </c>
      <c r="D41" s="13">
        <v>0</v>
      </c>
      <c r="E41" s="13"/>
      <c r="F41" s="13">
        <v>0</v>
      </c>
      <c r="G41" s="13">
        <v>32893555</v>
      </c>
      <c r="H41" s="13"/>
      <c r="I41" s="13"/>
      <c r="J41" s="6">
        <f t="shared" si="0"/>
        <v>32893555</v>
      </c>
    </row>
    <row r="42" spans="1:10" ht="24.6" customHeight="1">
      <c r="A42" s="26">
        <v>35</v>
      </c>
      <c r="B42" s="16">
        <v>670052</v>
      </c>
      <c r="C42" s="33" t="s">
        <v>61</v>
      </c>
      <c r="D42" s="13">
        <v>24751722.239999998</v>
      </c>
      <c r="E42" s="13"/>
      <c r="F42" s="13">
        <v>10950873.459999999</v>
      </c>
      <c r="G42" s="13">
        <v>156335131.27027506</v>
      </c>
      <c r="H42" s="13"/>
      <c r="I42" s="13"/>
      <c r="J42" s="6">
        <f t="shared" si="0"/>
        <v>192037726.97027504</v>
      </c>
    </row>
    <row r="43" spans="1:10" ht="33.6" customHeight="1">
      <c r="A43" s="26">
        <v>36</v>
      </c>
      <c r="B43" s="18">
        <v>670053</v>
      </c>
      <c r="C43" s="34" t="s">
        <v>35</v>
      </c>
      <c r="D43" s="13">
        <v>0</v>
      </c>
      <c r="E43" s="13"/>
      <c r="F43" s="13">
        <v>4692882.4400000013</v>
      </c>
      <c r="G43" s="13">
        <v>76895750.5620116</v>
      </c>
      <c r="H43" s="13"/>
      <c r="I43" s="13"/>
      <c r="J43" s="6">
        <f t="shared" si="0"/>
        <v>81588633.002011597</v>
      </c>
    </row>
    <row r="44" spans="1:10" ht="21" customHeight="1">
      <c r="A44" s="26">
        <v>37</v>
      </c>
      <c r="B44" s="18">
        <v>670054</v>
      </c>
      <c r="C44" s="34" t="s">
        <v>15</v>
      </c>
      <c r="D44" s="13">
        <v>326541120.99000013</v>
      </c>
      <c r="E44" s="13">
        <v>49773768</v>
      </c>
      <c r="F44" s="13">
        <v>0</v>
      </c>
      <c r="G44" s="13">
        <v>33742275.799999997</v>
      </c>
      <c r="H44" s="13"/>
      <c r="I44" s="13"/>
      <c r="J44" s="6">
        <f t="shared" si="0"/>
        <v>360283396.79000014</v>
      </c>
    </row>
    <row r="45" spans="1:10" ht="21" customHeight="1">
      <c r="A45" s="26">
        <v>38</v>
      </c>
      <c r="B45" s="17">
        <v>670055</v>
      </c>
      <c r="C45" s="33" t="s">
        <v>39</v>
      </c>
      <c r="D45" s="13">
        <v>0</v>
      </c>
      <c r="E45" s="13"/>
      <c r="F45" s="13">
        <v>0</v>
      </c>
      <c r="G45" s="13">
        <v>688782.83759999997</v>
      </c>
      <c r="H45" s="13"/>
      <c r="I45" s="13"/>
      <c r="J45" s="6">
        <f t="shared" si="0"/>
        <v>688782.83759999997</v>
      </c>
    </row>
    <row r="46" spans="1:10" ht="21.75" customHeight="1">
      <c r="A46" s="26">
        <v>39</v>
      </c>
      <c r="B46" s="16">
        <v>670056</v>
      </c>
      <c r="C46" s="33" t="s">
        <v>38</v>
      </c>
      <c r="D46" s="13">
        <v>0</v>
      </c>
      <c r="E46" s="13"/>
      <c r="F46" s="13">
        <v>71051.88</v>
      </c>
      <c r="G46" s="13">
        <v>1944707.3714999999</v>
      </c>
      <c r="H46" s="13"/>
      <c r="I46" s="13"/>
      <c r="J46" s="6">
        <f t="shared" si="0"/>
        <v>2015759.2514999998</v>
      </c>
    </row>
    <row r="47" spans="1:10" ht="21.75" customHeight="1">
      <c r="A47" s="26">
        <v>40</v>
      </c>
      <c r="B47" s="17">
        <v>670057</v>
      </c>
      <c r="C47" s="33" t="s">
        <v>62</v>
      </c>
      <c r="D47" s="13">
        <v>152218923.64000005</v>
      </c>
      <c r="E47" s="13">
        <v>21364539</v>
      </c>
      <c r="F47" s="13">
        <v>10442217.469999999</v>
      </c>
      <c r="G47" s="13">
        <v>38776287.882971421</v>
      </c>
      <c r="H47" s="13"/>
      <c r="I47" s="13"/>
      <c r="J47" s="6">
        <f t="shared" si="0"/>
        <v>201437428.99297148</v>
      </c>
    </row>
    <row r="48" spans="1:10" ht="17.25" customHeight="1">
      <c r="A48" s="26">
        <v>41</v>
      </c>
      <c r="B48" s="17">
        <v>670059</v>
      </c>
      <c r="C48" s="33" t="s">
        <v>13</v>
      </c>
      <c r="D48" s="13">
        <v>41710620.200000003</v>
      </c>
      <c r="E48" s="13"/>
      <c r="F48" s="13">
        <v>0</v>
      </c>
      <c r="G48" s="13">
        <v>2545713.5543999998</v>
      </c>
      <c r="H48" s="13"/>
      <c r="I48" s="13"/>
      <c r="J48" s="6">
        <f t="shared" si="0"/>
        <v>44256333.7544</v>
      </c>
    </row>
    <row r="49" spans="1:10" ht="18.95" customHeight="1">
      <c r="A49" s="26">
        <v>42</v>
      </c>
      <c r="B49" s="17">
        <v>670063</v>
      </c>
      <c r="C49" s="33" t="s">
        <v>75</v>
      </c>
      <c r="D49" s="13">
        <v>0</v>
      </c>
      <c r="E49" s="13"/>
      <c r="F49" s="13">
        <v>0</v>
      </c>
      <c r="G49" s="13">
        <v>348715</v>
      </c>
      <c r="H49" s="13"/>
      <c r="I49" s="13"/>
      <c r="J49" s="6">
        <f t="shared" si="0"/>
        <v>348715</v>
      </c>
    </row>
    <row r="50" spans="1:10" ht="18.95" customHeight="1">
      <c r="A50" s="26">
        <v>43</v>
      </c>
      <c r="B50" s="17">
        <v>670065</v>
      </c>
      <c r="C50" s="33" t="s">
        <v>40</v>
      </c>
      <c r="D50" s="13">
        <v>0</v>
      </c>
      <c r="E50" s="13"/>
      <c r="F50" s="13">
        <v>825978.27</v>
      </c>
      <c r="G50" s="13">
        <v>188667.36000000002</v>
      </c>
      <c r="H50" s="13"/>
      <c r="I50" s="13"/>
      <c r="J50" s="6">
        <f t="shared" si="0"/>
        <v>1014645.63</v>
      </c>
    </row>
    <row r="51" spans="1:10" ht="30.6" customHeight="1">
      <c r="A51" s="26">
        <v>44</v>
      </c>
      <c r="B51" s="17">
        <v>670066</v>
      </c>
      <c r="C51" s="33" t="s">
        <v>14</v>
      </c>
      <c r="D51" s="13">
        <v>0</v>
      </c>
      <c r="E51" s="13"/>
      <c r="F51" s="13">
        <v>0</v>
      </c>
      <c r="G51" s="13">
        <v>0</v>
      </c>
      <c r="H51" s="45">
        <v>298554459.6206975</v>
      </c>
      <c r="I51" s="13"/>
      <c r="J51" s="6">
        <f t="shared" si="0"/>
        <v>298554459.6206975</v>
      </c>
    </row>
    <row r="52" spans="1:10" ht="22.9" customHeight="1">
      <c r="A52" s="26">
        <v>45</v>
      </c>
      <c r="B52" s="16">
        <v>670067</v>
      </c>
      <c r="C52" s="33" t="s">
        <v>41</v>
      </c>
      <c r="D52" s="13">
        <v>1397816.2599999998</v>
      </c>
      <c r="E52" s="13"/>
      <c r="F52" s="13">
        <v>3064483.24</v>
      </c>
      <c r="G52" s="13">
        <v>5830131.0099999998</v>
      </c>
      <c r="H52" s="13"/>
      <c r="I52" s="13"/>
      <c r="J52" s="6">
        <f t="shared" si="0"/>
        <v>10292430.51</v>
      </c>
    </row>
    <row r="53" spans="1:10" ht="23.45" customHeight="1">
      <c r="A53" s="26">
        <v>46</v>
      </c>
      <c r="B53" s="17">
        <v>670070</v>
      </c>
      <c r="C53" s="35" t="s">
        <v>42</v>
      </c>
      <c r="D53" s="13">
        <v>0</v>
      </c>
      <c r="E53" s="13"/>
      <c r="F53" s="13">
        <v>0</v>
      </c>
      <c r="G53" s="13">
        <v>1008681.3226000001</v>
      </c>
      <c r="H53" s="13"/>
      <c r="I53" s="13"/>
      <c r="J53" s="6">
        <f t="shared" si="0"/>
        <v>1008681.3226000001</v>
      </c>
    </row>
    <row r="54" spans="1:10" ht="22.5" customHeight="1">
      <c r="A54" s="26">
        <v>47</v>
      </c>
      <c r="B54" s="19">
        <v>670072</v>
      </c>
      <c r="C54" s="33" t="s">
        <v>43</v>
      </c>
      <c r="D54" s="13">
        <v>0</v>
      </c>
      <c r="E54" s="13"/>
      <c r="F54" s="13">
        <v>1538545.3099999998</v>
      </c>
      <c r="G54" s="13">
        <v>0</v>
      </c>
      <c r="H54" s="46"/>
      <c r="I54" s="13"/>
      <c r="J54" s="6">
        <f t="shared" si="0"/>
        <v>1538545.3099999998</v>
      </c>
    </row>
    <row r="55" spans="1:10" ht="18.95" customHeight="1">
      <c r="A55" s="26">
        <v>48</v>
      </c>
      <c r="B55" s="19">
        <v>670081</v>
      </c>
      <c r="C55" s="36" t="s">
        <v>76</v>
      </c>
      <c r="D55" s="13">
        <v>0</v>
      </c>
      <c r="E55" s="13"/>
      <c r="F55" s="13">
        <v>0</v>
      </c>
      <c r="G55" s="13">
        <v>2656785</v>
      </c>
      <c r="H55" s="13"/>
      <c r="I55" s="13"/>
      <c r="J55" s="6">
        <f t="shared" si="0"/>
        <v>2656785</v>
      </c>
    </row>
    <row r="56" spans="1:10" ht="32.25" customHeight="1">
      <c r="A56" s="26">
        <v>49</v>
      </c>
      <c r="B56" s="19">
        <v>670082</v>
      </c>
      <c r="C56" s="36" t="s">
        <v>46</v>
      </c>
      <c r="D56" s="13">
        <v>0</v>
      </c>
      <c r="E56" s="13"/>
      <c r="F56" s="13">
        <v>0</v>
      </c>
      <c r="G56" s="13">
        <v>6911090</v>
      </c>
      <c r="H56" s="13"/>
      <c r="I56" s="13"/>
      <c r="J56" s="6">
        <f t="shared" si="0"/>
        <v>6911090</v>
      </c>
    </row>
    <row r="57" spans="1:10">
      <c r="A57" s="26">
        <v>50</v>
      </c>
      <c r="B57" s="16">
        <v>670084</v>
      </c>
      <c r="C57" s="33" t="s">
        <v>44</v>
      </c>
      <c r="D57" s="13">
        <v>0</v>
      </c>
      <c r="E57" s="13"/>
      <c r="F57" s="13">
        <v>40742504.468999997</v>
      </c>
      <c r="G57" s="13">
        <v>7649.7000000000007</v>
      </c>
      <c r="H57" s="13"/>
      <c r="I57" s="13"/>
      <c r="J57" s="6">
        <f t="shared" si="0"/>
        <v>40750154.169</v>
      </c>
    </row>
    <row r="58" spans="1:10" ht="26.25" customHeight="1">
      <c r="A58" s="26">
        <v>51</v>
      </c>
      <c r="B58" s="16">
        <v>670090</v>
      </c>
      <c r="C58" s="33" t="s">
        <v>63</v>
      </c>
      <c r="D58" s="13">
        <v>0</v>
      </c>
      <c r="E58" s="13"/>
      <c r="F58" s="13">
        <v>21303948.816</v>
      </c>
      <c r="G58" s="13">
        <v>7649.7000000000007</v>
      </c>
      <c r="H58" s="13"/>
      <c r="I58" s="13"/>
      <c r="J58" s="6">
        <f t="shared" si="0"/>
        <v>21311598.515999999</v>
      </c>
    </row>
    <row r="59" spans="1:10" ht="18" customHeight="1">
      <c r="A59" s="26">
        <v>52</v>
      </c>
      <c r="B59" s="17">
        <v>670097</v>
      </c>
      <c r="C59" s="33" t="s">
        <v>45</v>
      </c>
      <c r="D59" s="13">
        <v>0</v>
      </c>
      <c r="E59" s="13"/>
      <c r="F59" s="13">
        <v>1200523.42</v>
      </c>
      <c r="G59" s="13">
        <v>4312770.1151999999</v>
      </c>
      <c r="H59" s="13"/>
      <c r="I59" s="13"/>
      <c r="J59" s="6">
        <f t="shared" si="0"/>
        <v>5513293.5351999998</v>
      </c>
    </row>
    <row r="60" spans="1:10">
      <c r="A60" s="26">
        <v>53</v>
      </c>
      <c r="B60" s="17">
        <v>670099</v>
      </c>
      <c r="C60" s="33" t="s">
        <v>77</v>
      </c>
      <c r="D60" s="13">
        <v>0</v>
      </c>
      <c r="E60" s="13"/>
      <c r="F60" s="13">
        <v>2591443.5500000003</v>
      </c>
      <c r="G60" s="13">
        <v>34072788.72109364</v>
      </c>
      <c r="H60" s="13"/>
      <c r="I60" s="13"/>
      <c r="J60" s="6">
        <f t="shared" si="0"/>
        <v>36664232.271093637</v>
      </c>
    </row>
    <row r="61" spans="1:10">
      <c r="A61" s="26">
        <v>54</v>
      </c>
      <c r="B61" s="17">
        <v>670104</v>
      </c>
      <c r="C61" s="36" t="s">
        <v>78</v>
      </c>
      <c r="D61" s="13">
        <v>0</v>
      </c>
      <c r="E61" s="13"/>
      <c r="F61" s="13">
        <v>0</v>
      </c>
      <c r="G61" s="13">
        <v>37282.641000000003</v>
      </c>
      <c r="H61" s="13"/>
      <c r="I61" s="13"/>
      <c r="J61" s="6">
        <f t="shared" si="0"/>
        <v>37282.641000000003</v>
      </c>
    </row>
    <row r="62" spans="1:10">
      <c r="A62" s="26">
        <v>55</v>
      </c>
      <c r="B62" s="17">
        <v>670123</v>
      </c>
      <c r="C62" s="37" t="s">
        <v>79</v>
      </c>
      <c r="D62" s="13">
        <v>0</v>
      </c>
      <c r="E62" s="13"/>
      <c r="F62" s="13">
        <v>0</v>
      </c>
      <c r="G62" s="13">
        <v>0</v>
      </c>
      <c r="H62" s="13"/>
      <c r="I62" s="13"/>
      <c r="J62" s="6">
        <f t="shared" si="0"/>
        <v>0</v>
      </c>
    </row>
    <row r="63" spans="1:10">
      <c r="A63" s="26">
        <v>56</v>
      </c>
      <c r="B63" s="16">
        <v>670125</v>
      </c>
      <c r="C63" s="38" t="s">
        <v>64</v>
      </c>
      <c r="D63" s="13">
        <v>0</v>
      </c>
      <c r="E63" s="13"/>
      <c r="F63" s="13">
        <v>22252716.288000003</v>
      </c>
      <c r="G63" s="13">
        <v>0</v>
      </c>
      <c r="H63" s="13"/>
      <c r="I63" s="13"/>
      <c r="J63" s="6">
        <f t="shared" si="0"/>
        <v>22252716.288000003</v>
      </c>
    </row>
    <row r="64" spans="1:10">
      <c r="A64" s="26">
        <v>57</v>
      </c>
      <c r="B64" s="20">
        <v>670129</v>
      </c>
      <c r="C64" s="38" t="s">
        <v>51</v>
      </c>
      <c r="D64" s="13">
        <v>0</v>
      </c>
      <c r="E64" s="13"/>
      <c r="F64" s="13">
        <v>10778959.323000003</v>
      </c>
      <c r="G64" s="13">
        <v>0</v>
      </c>
      <c r="H64" s="13"/>
      <c r="I64" s="13"/>
      <c r="J64" s="6">
        <f t="shared" si="0"/>
        <v>10778959.323000003</v>
      </c>
    </row>
    <row r="65" spans="1:10" ht="21.75" customHeight="1">
      <c r="A65" s="26">
        <v>58</v>
      </c>
      <c r="B65" s="20">
        <v>670136</v>
      </c>
      <c r="C65" s="36" t="s">
        <v>80</v>
      </c>
      <c r="D65" s="13">
        <v>0</v>
      </c>
      <c r="E65" s="13"/>
      <c r="F65" s="13">
        <v>1505316.97</v>
      </c>
      <c r="G65" s="13">
        <v>8417592.8618684877</v>
      </c>
      <c r="H65" s="13"/>
      <c r="I65" s="13"/>
      <c r="J65" s="6">
        <f t="shared" si="0"/>
        <v>9922909.8318684883</v>
      </c>
    </row>
    <row r="66" spans="1:10">
      <c r="A66" s="26">
        <v>59</v>
      </c>
      <c r="B66" s="19">
        <v>670139</v>
      </c>
      <c r="C66" s="37" t="s">
        <v>81</v>
      </c>
      <c r="D66" s="13">
        <v>0</v>
      </c>
      <c r="E66" s="13"/>
      <c r="F66" s="13">
        <v>0</v>
      </c>
      <c r="G66" s="13">
        <v>6279745</v>
      </c>
      <c r="H66" s="13"/>
      <c r="I66" s="13"/>
      <c r="J66" s="6">
        <f t="shared" si="0"/>
        <v>6279745</v>
      </c>
    </row>
    <row r="67" spans="1:10" ht="22.5" customHeight="1">
      <c r="A67" s="26">
        <v>60</v>
      </c>
      <c r="B67" s="19">
        <v>670141</v>
      </c>
      <c r="C67" s="37" t="s">
        <v>82</v>
      </c>
      <c r="D67" s="13">
        <v>0</v>
      </c>
      <c r="E67" s="13"/>
      <c r="F67" s="13">
        <v>0</v>
      </c>
      <c r="G67" s="13">
        <v>6378595</v>
      </c>
      <c r="H67" s="13"/>
      <c r="I67" s="13"/>
      <c r="J67" s="6">
        <f t="shared" si="0"/>
        <v>6378595</v>
      </c>
    </row>
    <row r="68" spans="1:10">
      <c r="A68" s="26">
        <v>61</v>
      </c>
      <c r="B68" s="20">
        <v>670145</v>
      </c>
      <c r="C68" s="37" t="s">
        <v>83</v>
      </c>
      <c r="D68" s="13">
        <v>0</v>
      </c>
      <c r="E68" s="13"/>
      <c r="F68" s="13">
        <v>0</v>
      </c>
      <c r="G68" s="13">
        <v>2226408</v>
      </c>
      <c r="H68" s="13"/>
      <c r="I68" s="13"/>
      <c r="J68" s="6">
        <f t="shared" si="0"/>
        <v>2226408</v>
      </c>
    </row>
    <row r="69" spans="1:10" ht="21" customHeight="1">
      <c r="A69" s="26">
        <v>62</v>
      </c>
      <c r="B69" s="19">
        <v>670147</v>
      </c>
      <c r="C69" s="37" t="s">
        <v>84</v>
      </c>
      <c r="D69" s="13">
        <v>15153951.670000002</v>
      </c>
      <c r="E69" s="13"/>
      <c r="F69" s="13">
        <v>0</v>
      </c>
      <c r="G69" s="13">
        <v>368926</v>
      </c>
      <c r="H69" s="13"/>
      <c r="I69" s="13"/>
      <c r="J69" s="6">
        <f t="shared" ref="J69:J77" si="1">D69+F69+G69+H69+I69</f>
        <v>15522877.670000002</v>
      </c>
    </row>
    <row r="70" spans="1:10">
      <c r="A70" s="26">
        <v>63</v>
      </c>
      <c r="B70" s="19">
        <v>670148</v>
      </c>
      <c r="C70" s="37" t="s">
        <v>65</v>
      </c>
      <c r="D70" s="13">
        <v>4005691.9999999995</v>
      </c>
      <c r="E70" s="13"/>
      <c r="F70" s="13">
        <v>0</v>
      </c>
      <c r="G70" s="13">
        <v>0</v>
      </c>
      <c r="H70" s="13"/>
      <c r="I70" s="13"/>
      <c r="J70" s="6">
        <f t="shared" si="1"/>
        <v>4005691.9999999995</v>
      </c>
    </row>
    <row r="71" spans="1:10" ht="21" customHeight="1">
      <c r="A71" s="26">
        <v>64</v>
      </c>
      <c r="B71" s="19">
        <v>670150</v>
      </c>
      <c r="C71" s="37" t="s">
        <v>48</v>
      </c>
      <c r="D71" s="13">
        <v>0</v>
      </c>
      <c r="E71" s="13"/>
      <c r="F71" s="13">
        <v>0</v>
      </c>
      <c r="G71" s="13">
        <v>0</v>
      </c>
      <c r="H71" s="13"/>
      <c r="I71" s="13"/>
      <c r="J71" s="6">
        <f t="shared" si="1"/>
        <v>0</v>
      </c>
    </row>
    <row r="72" spans="1:10">
      <c r="A72" s="26">
        <v>65</v>
      </c>
      <c r="B72" s="19">
        <v>670155</v>
      </c>
      <c r="C72" s="39" t="s">
        <v>66</v>
      </c>
      <c r="D72" s="13">
        <v>0</v>
      </c>
      <c r="E72" s="13"/>
      <c r="F72" s="13">
        <v>2004777.1799999997</v>
      </c>
      <c r="G72" s="13">
        <v>0</v>
      </c>
      <c r="H72" s="13"/>
      <c r="I72" s="13"/>
      <c r="J72" s="6">
        <f t="shared" si="1"/>
        <v>2004777.1799999997</v>
      </c>
    </row>
    <row r="73" spans="1:10" ht="47.25">
      <c r="A73" s="26">
        <v>66</v>
      </c>
      <c r="B73" s="21">
        <v>670156</v>
      </c>
      <c r="C73" s="39" t="s">
        <v>85</v>
      </c>
      <c r="D73" s="13">
        <v>0</v>
      </c>
      <c r="E73" s="13"/>
      <c r="F73" s="13">
        <v>0</v>
      </c>
      <c r="G73" s="13">
        <v>535851.80000000005</v>
      </c>
      <c r="H73" s="13"/>
      <c r="I73" s="13"/>
      <c r="J73" s="6">
        <f t="shared" si="1"/>
        <v>535851.80000000005</v>
      </c>
    </row>
    <row r="74" spans="1:10">
      <c r="A74" s="26">
        <v>67</v>
      </c>
      <c r="B74" s="19">
        <v>670157</v>
      </c>
      <c r="C74" s="40" t="s">
        <v>67</v>
      </c>
      <c r="D74" s="13">
        <v>104958359.75000004</v>
      </c>
      <c r="E74" s="13"/>
      <c r="F74" s="13">
        <v>5904600.5999999996</v>
      </c>
      <c r="G74" s="13">
        <v>103004370.7362383</v>
      </c>
      <c r="H74" s="13"/>
      <c r="I74" s="13"/>
      <c r="J74" s="6">
        <f t="shared" si="1"/>
        <v>213867331.08623832</v>
      </c>
    </row>
    <row r="75" spans="1:10" ht="31.5">
      <c r="A75" s="26">
        <v>68</v>
      </c>
      <c r="B75" s="16">
        <v>670162</v>
      </c>
      <c r="C75" s="39" t="s">
        <v>86</v>
      </c>
      <c r="D75" s="13">
        <v>0</v>
      </c>
      <c r="E75" s="13"/>
      <c r="F75" s="13">
        <v>0</v>
      </c>
      <c r="G75" s="13">
        <v>6010562</v>
      </c>
      <c r="H75" s="13"/>
      <c r="I75" s="13"/>
      <c r="J75" s="6">
        <f t="shared" si="1"/>
        <v>6010562</v>
      </c>
    </row>
    <row r="76" spans="1:10">
      <c r="A76" s="26">
        <v>69</v>
      </c>
      <c r="B76" s="19">
        <v>670164</v>
      </c>
      <c r="C76" s="39" t="s">
        <v>87</v>
      </c>
      <c r="D76" s="13">
        <v>0</v>
      </c>
      <c r="E76" s="13"/>
      <c r="F76" s="13">
        <v>1936258.05</v>
      </c>
      <c r="G76" s="13">
        <v>0</v>
      </c>
      <c r="H76" s="13"/>
      <c r="I76" s="13"/>
      <c r="J76" s="6">
        <f t="shared" si="1"/>
        <v>1936258.05</v>
      </c>
    </row>
    <row r="77" spans="1:10" ht="23.25" customHeight="1">
      <c r="A77" s="26">
        <v>70</v>
      </c>
      <c r="B77" s="16">
        <v>670165</v>
      </c>
      <c r="C77" s="39" t="s">
        <v>88</v>
      </c>
      <c r="D77" s="13">
        <v>0</v>
      </c>
      <c r="E77" s="13"/>
      <c r="F77" s="13">
        <v>0</v>
      </c>
      <c r="G77" s="13">
        <v>0</v>
      </c>
      <c r="H77" s="13"/>
      <c r="I77" s="13"/>
      <c r="J77" s="6">
        <f t="shared" si="1"/>
        <v>0</v>
      </c>
    </row>
    <row r="78" spans="1:10" ht="31.5" customHeight="1">
      <c r="A78" s="26"/>
      <c r="B78" s="22"/>
      <c r="C78" s="10" t="s">
        <v>47</v>
      </c>
      <c r="D78" s="6">
        <f t="shared" ref="D78:J78" si="2">SUM(D8:D77)</f>
        <v>2272202691.48</v>
      </c>
      <c r="E78" s="6">
        <f t="shared" si="2"/>
        <v>216350846</v>
      </c>
      <c r="F78" s="6">
        <f t="shared" si="2"/>
        <v>519992509.80600011</v>
      </c>
      <c r="G78" s="6">
        <f t="shared" si="2"/>
        <v>2036064369.2595687</v>
      </c>
      <c r="H78" s="6">
        <f t="shared" si="2"/>
        <v>298841062.52027935</v>
      </c>
      <c r="I78" s="6">
        <f t="shared" si="2"/>
        <v>8215387</v>
      </c>
      <c r="J78" s="6">
        <f t="shared" si="2"/>
        <v>5135316020.0658503</v>
      </c>
    </row>
    <row r="79" spans="1:10">
      <c r="I79" s="14"/>
      <c r="J79" s="8"/>
    </row>
    <row r="80" spans="1:10">
      <c r="I80" s="14"/>
      <c r="J80" s="8"/>
    </row>
    <row r="81" spans="10:10">
      <c r="J81" s="8"/>
    </row>
    <row r="82" spans="10:10">
      <c r="J82" s="8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52" zoomScale="70" zoomScaleNormal="70" workbookViewId="0">
      <selection activeCell="M1" sqref="M1:M1048576"/>
    </sheetView>
  </sheetViews>
  <sheetFormatPr defaultColWidth="8.85546875" defaultRowHeight="18.75"/>
  <cols>
    <col min="1" max="1" width="6.7109375" style="25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9"/>
      <c r="B1" s="1"/>
      <c r="C1" s="1"/>
      <c r="D1" s="1"/>
      <c r="E1" s="1"/>
      <c r="F1" s="1"/>
      <c r="G1" s="1"/>
      <c r="H1" s="77" t="s">
        <v>50</v>
      </c>
      <c r="I1" s="77"/>
      <c r="J1" s="77"/>
    </row>
    <row r="2" spans="1:13" s="12" customFormat="1" ht="25.5" customHeight="1">
      <c r="A2" s="23"/>
      <c r="B2" s="11"/>
      <c r="C2" s="78" t="str">
        <f>макс!C2</f>
        <v>Утверждено на заседании Комиссии по разработке Территориальной программы ОМС на 2025 год от 23.04.2025</v>
      </c>
      <c r="D2" s="78"/>
      <c r="E2" s="78"/>
      <c r="F2" s="78"/>
      <c r="G2" s="78"/>
      <c r="H2" s="78"/>
      <c r="I2" s="78"/>
      <c r="J2" s="78"/>
    </row>
    <row r="3" spans="1:13">
      <c r="A3" s="30"/>
      <c r="B3" s="4"/>
      <c r="C3" s="4"/>
      <c r="D3" s="4"/>
      <c r="E3" s="4"/>
      <c r="F3" s="7"/>
      <c r="G3" s="7"/>
      <c r="H3" s="77"/>
      <c r="I3" s="77"/>
      <c r="J3" s="77"/>
    </row>
    <row r="4" spans="1:13">
      <c r="A4" s="30"/>
      <c r="B4" s="4"/>
      <c r="C4" s="72" t="str">
        <f>макс!C4</f>
        <v>Стоимость медицинской помощи в разрезе медицинских и страховых медицинских организаций на 2025 год</v>
      </c>
      <c r="D4" s="72"/>
      <c r="E4" s="72"/>
      <c r="F4" s="72"/>
      <c r="G4" s="72"/>
      <c r="H4" s="72"/>
      <c r="I4" s="72"/>
      <c r="J4" s="72"/>
    </row>
    <row r="5" spans="1:13" ht="24" customHeight="1">
      <c r="A5" s="72"/>
      <c r="B5" s="72"/>
      <c r="C5" s="72"/>
      <c r="D5" s="72"/>
      <c r="E5" s="72"/>
      <c r="F5" s="72"/>
      <c r="G5" s="72"/>
      <c r="H5" s="72"/>
      <c r="I5" s="31"/>
      <c r="J5" s="9" t="s">
        <v>49</v>
      </c>
    </row>
    <row r="6" spans="1:13" ht="21.6" customHeight="1">
      <c r="A6" s="70" t="s">
        <v>1</v>
      </c>
      <c r="B6" s="70" t="s">
        <v>53</v>
      </c>
      <c r="C6" s="73" t="s">
        <v>71</v>
      </c>
      <c r="D6" s="74"/>
      <c r="E6" s="74"/>
      <c r="F6" s="74"/>
      <c r="G6" s="74"/>
      <c r="H6" s="74"/>
      <c r="I6" s="74"/>
      <c r="J6" s="75"/>
    </row>
    <row r="7" spans="1:13" s="2" customFormat="1" ht="135" customHeight="1">
      <c r="A7" s="70"/>
      <c r="B7" s="70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5" t="str">
        <f>макс!J7</f>
        <v>ВСЕГО 2025 год</v>
      </c>
    </row>
    <row r="8" spans="1:13" ht="43.5" customHeight="1">
      <c r="A8" s="26">
        <v>1</v>
      </c>
      <c r="B8" s="16">
        <v>670001</v>
      </c>
      <c r="C8" s="33" t="s">
        <v>12</v>
      </c>
      <c r="D8" s="13">
        <v>0</v>
      </c>
      <c r="E8" s="13"/>
      <c r="F8" s="13">
        <v>0</v>
      </c>
      <c r="G8" s="13">
        <v>7196039</v>
      </c>
      <c r="H8" s="13"/>
      <c r="I8" s="13"/>
      <c r="J8" s="6">
        <f>D8+F8+G8+H8+I8</f>
        <v>7196039</v>
      </c>
      <c r="M8" s="69"/>
    </row>
    <row r="9" spans="1:13" ht="39.75" customHeight="1">
      <c r="A9" s="26">
        <v>2</v>
      </c>
      <c r="B9" s="17">
        <v>670002</v>
      </c>
      <c r="C9" s="33" t="s">
        <v>8</v>
      </c>
      <c r="D9" s="13">
        <v>928918396.78999996</v>
      </c>
      <c r="E9" s="13">
        <v>131296559</v>
      </c>
      <c r="F9" s="13">
        <v>35991630.960000001</v>
      </c>
      <c r="G9" s="13">
        <v>58005394.72601267</v>
      </c>
      <c r="H9" s="13"/>
      <c r="I9" s="45">
        <v>5151011</v>
      </c>
      <c r="J9" s="6">
        <f t="shared" ref="J9:J68" si="0">D9+F9+G9+H9+I9</f>
        <v>1028066433.4760127</v>
      </c>
    </row>
    <row r="10" spans="1:13" ht="39.75" customHeight="1">
      <c r="A10" s="26">
        <v>3</v>
      </c>
      <c r="B10" s="17">
        <v>670003</v>
      </c>
      <c r="C10" s="33" t="s">
        <v>9</v>
      </c>
      <c r="D10" s="13">
        <v>114854474.06</v>
      </c>
      <c r="E10" s="13">
        <v>3750437</v>
      </c>
      <c r="F10" s="13">
        <v>18468973.52</v>
      </c>
      <c r="G10" s="13">
        <v>22037275.057248335</v>
      </c>
      <c r="H10" s="13"/>
      <c r="I10" s="45">
        <v>4746768</v>
      </c>
      <c r="J10" s="6">
        <f t="shared" si="0"/>
        <v>160107490.63724834</v>
      </c>
    </row>
    <row r="11" spans="1:13" ht="39" customHeight="1">
      <c r="A11" s="26">
        <v>4</v>
      </c>
      <c r="B11" s="16">
        <v>670004</v>
      </c>
      <c r="C11" s="33" t="s">
        <v>10</v>
      </c>
      <c r="D11" s="13">
        <v>0</v>
      </c>
      <c r="E11" s="13"/>
      <c r="F11" s="13">
        <v>0</v>
      </c>
      <c r="G11" s="13">
        <v>39021527</v>
      </c>
      <c r="H11" s="13"/>
      <c r="I11" s="13"/>
      <c r="J11" s="6">
        <f t="shared" si="0"/>
        <v>39021527</v>
      </c>
    </row>
    <row r="12" spans="1:13" ht="35.25" customHeight="1">
      <c r="A12" s="26">
        <v>5</v>
      </c>
      <c r="B12" s="17">
        <v>670005</v>
      </c>
      <c r="C12" s="33" t="s">
        <v>11</v>
      </c>
      <c r="D12" s="13">
        <v>357874530.88999999</v>
      </c>
      <c r="E12" s="13">
        <v>62748250</v>
      </c>
      <c r="F12" s="13">
        <v>352365773.37</v>
      </c>
      <c r="G12" s="13">
        <v>110853315.7432</v>
      </c>
      <c r="H12" s="13"/>
      <c r="I12" s="13"/>
      <c r="J12" s="6">
        <f t="shared" si="0"/>
        <v>821093620.00320005</v>
      </c>
    </row>
    <row r="13" spans="1:13" ht="27.75" customHeight="1">
      <c r="A13" s="26">
        <v>6</v>
      </c>
      <c r="B13" s="16">
        <v>670012</v>
      </c>
      <c r="C13" s="33" t="s">
        <v>57</v>
      </c>
      <c r="D13" s="13">
        <v>0</v>
      </c>
      <c r="E13" s="13"/>
      <c r="F13" s="13">
        <v>0</v>
      </c>
      <c r="G13" s="13">
        <v>108273587.4138068</v>
      </c>
      <c r="H13" s="13">
        <v>25408495.878121562</v>
      </c>
      <c r="I13" s="13"/>
      <c r="J13" s="6">
        <f t="shared" si="0"/>
        <v>133682083.29192835</v>
      </c>
    </row>
    <row r="14" spans="1:13" ht="19.5" customHeight="1">
      <c r="A14" s="26">
        <v>7</v>
      </c>
      <c r="B14" s="17">
        <v>670013</v>
      </c>
      <c r="C14" s="33" t="s">
        <v>27</v>
      </c>
      <c r="D14" s="13">
        <v>6873334.1800000006</v>
      </c>
      <c r="E14" s="13"/>
      <c r="F14" s="13">
        <v>5540969.3499999996</v>
      </c>
      <c r="G14" s="13">
        <v>23624063.574556451</v>
      </c>
      <c r="H14" s="45"/>
      <c r="I14" s="13"/>
      <c r="J14" s="6">
        <f t="shared" si="0"/>
        <v>36038367.104556456</v>
      </c>
    </row>
    <row r="15" spans="1:13" ht="30.75" customHeight="1">
      <c r="A15" s="26">
        <v>8</v>
      </c>
      <c r="B15" s="17">
        <v>670015</v>
      </c>
      <c r="C15" s="33" t="s">
        <v>28</v>
      </c>
      <c r="D15" s="13">
        <v>40656174.559999995</v>
      </c>
      <c r="E15" s="13"/>
      <c r="F15" s="13">
        <v>4740310.7999999989</v>
      </c>
      <c r="G15" s="13">
        <v>161671129.49391711</v>
      </c>
      <c r="H15" s="13"/>
      <c r="I15" s="13"/>
      <c r="J15" s="6">
        <f t="shared" si="0"/>
        <v>207067614.85391709</v>
      </c>
    </row>
    <row r="16" spans="1:13" ht="31.5" customHeight="1">
      <c r="A16" s="26">
        <v>9</v>
      </c>
      <c r="B16" s="17">
        <v>670017</v>
      </c>
      <c r="C16" s="33" t="s">
        <v>29</v>
      </c>
      <c r="D16" s="13">
        <v>14693926.159999995</v>
      </c>
      <c r="E16" s="13"/>
      <c r="F16" s="13">
        <v>4768184.0999999996</v>
      </c>
      <c r="G16" s="13">
        <v>27572269.067068517</v>
      </c>
      <c r="H16" s="13"/>
      <c r="I16" s="13"/>
      <c r="J16" s="6">
        <f t="shared" si="0"/>
        <v>47034379.327068508</v>
      </c>
    </row>
    <row r="17" spans="1:10">
      <c r="A17" s="26">
        <v>10</v>
      </c>
      <c r="B17" s="17">
        <v>670018</v>
      </c>
      <c r="C17" s="33" t="s">
        <v>30</v>
      </c>
      <c r="D17" s="13">
        <v>26353600.270000007</v>
      </c>
      <c r="E17" s="13"/>
      <c r="F17" s="13">
        <v>9318710.3000000007</v>
      </c>
      <c r="G17" s="13">
        <v>86493351.939370647</v>
      </c>
      <c r="H17" s="13"/>
      <c r="I17" s="13"/>
      <c r="J17" s="6">
        <f t="shared" si="0"/>
        <v>122165662.50937065</v>
      </c>
    </row>
    <row r="18" spans="1:10">
      <c r="A18" s="26">
        <v>11</v>
      </c>
      <c r="B18" s="17">
        <v>670020</v>
      </c>
      <c r="C18" s="33" t="s">
        <v>69</v>
      </c>
      <c r="D18" s="13">
        <v>14990522.01</v>
      </c>
      <c r="E18" s="13"/>
      <c r="F18" s="13">
        <v>5699995.9199999999</v>
      </c>
      <c r="G18" s="13">
        <v>31593976.627951991</v>
      </c>
      <c r="H18" s="13"/>
      <c r="I18" s="13"/>
      <c r="J18" s="6">
        <f t="shared" si="0"/>
        <v>52284494.557951987</v>
      </c>
    </row>
    <row r="19" spans="1:10">
      <c r="A19" s="26">
        <v>12</v>
      </c>
      <c r="B19" s="17">
        <v>670022</v>
      </c>
      <c r="C19" s="33" t="s">
        <v>31</v>
      </c>
      <c r="D19" s="13">
        <v>7423291.7000000002</v>
      </c>
      <c r="E19" s="13"/>
      <c r="F19" s="13">
        <v>4322334.6199999992</v>
      </c>
      <c r="G19" s="13">
        <v>26514427.841467682</v>
      </c>
      <c r="H19" s="13"/>
      <c r="I19" s="13"/>
      <c r="J19" s="6">
        <f t="shared" si="0"/>
        <v>38260054.161467686</v>
      </c>
    </row>
    <row r="20" spans="1:10" ht="22.7" customHeight="1">
      <c r="A20" s="26">
        <v>13</v>
      </c>
      <c r="B20" s="17">
        <v>670023</v>
      </c>
      <c r="C20" s="33" t="s">
        <v>32</v>
      </c>
      <c r="D20" s="13">
        <v>11900502.099999998</v>
      </c>
      <c r="E20" s="13"/>
      <c r="F20" s="13">
        <v>4147749.6500000004</v>
      </c>
      <c r="G20" s="13">
        <v>23573913.427235015</v>
      </c>
      <c r="H20" s="13"/>
      <c r="I20" s="13"/>
      <c r="J20" s="6">
        <f t="shared" si="0"/>
        <v>39622165.177235015</v>
      </c>
    </row>
    <row r="21" spans="1:10">
      <c r="A21" s="26">
        <v>14</v>
      </c>
      <c r="B21" s="17">
        <v>670024</v>
      </c>
      <c r="C21" s="33" t="s">
        <v>58</v>
      </c>
      <c r="D21" s="13">
        <v>9477574.1099999975</v>
      </c>
      <c r="E21" s="13"/>
      <c r="F21" s="13">
        <v>4743634.0300000012</v>
      </c>
      <c r="G21" s="13">
        <v>25957779.969884135</v>
      </c>
      <c r="H21" s="13"/>
      <c r="I21" s="13"/>
      <c r="J21" s="6">
        <f t="shared" si="0"/>
        <v>40178988.109884135</v>
      </c>
    </row>
    <row r="22" spans="1:10">
      <c r="A22" s="26">
        <v>15</v>
      </c>
      <c r="B22" s="17">
        <v>670026</v>
      </c>
      <c r="C22" s="33" t="s">
        <v>52</v>
      </c>
      <c r="D22" s="13">
        <v>30832758.650000002</v>
      </c>
      <c r="E22" s="13"/>
      <c r="F22" s="13">
        <v>6786852.8600000003</v>
      </c>
      <c r="G22" s="13">
        <v>80125578.803941935</v>
      </c>
      <c r="H22" s="13"/>
      <c r="I22" s="13"/>
      <c r="J22" s="6">
        <f t="shared" si="0"/>
        <v>117745190.31394194</v>
      </c>
    </row>
    <row r="23" spans="1:10" ht="36" customHeight="1">
      <c r="A23" s="26">
        <v>16</v>
      </c>
      <c r="B23" s="17">
        <v>670027</v>
      </c>
      <c r="C23" s="33" t="s">
        <v>33</v>
      </c>
      <c r="D23" s="13">
        <v>177822066.50000009</v>
      </c>
      <c r="E23" s="13"/>
      <c r="F23" s="13">
        <v>12672360.790000001</v>
      </c>
      <c r="G23" s="13">
        <v>264286367.17709899</v>
      </c>
      <c r="H23" s="13"/>
      <c r="I23" s="13"/>
      <c r="J23" s="6">
        <f t="shared" si="0"/>
        <v>454780794.46709907</v>
      </c>
    </row>
    <row r="24" spans="1:10" ht="36" customHeight="1">
      <c r="A24" s="26">
        <v>17</v>
      </c>
      <c r="B24" s="17">
        <v>670028</v>
      </c>
      <c r="C24" s="33" t="s">
        <v>34</v>
      </c>
      <c r="D24" s="13">
        <v>45425528.130000025</v>
      </c>
      <c r="E24" s="13"/>
      <c r="F24" s="13">
        <v>10090178.279999999</v>
      </c>
      <c r="G24" s="13">
        <v>44657263.721995771</v>
      </c>
      <c r="H24" s="13"/>
      <c r="I24" s="13"/>
      <c r="J24" s="6">
        <f t="shared" si="0"/>
        <v>100172970.1319958</v>
      </c>
    </row>
    <row r="25" spans="1:10" ht="36" customHeight="1">
      <c r="A25" s="26">
        <v>18</v>
      </c>
      <c r="B25" s="17">
        <v>670029</v>
      </c>
      <c r="C25" s="33" t="s">
        <v>59</v>
      </c>
      <c r="D25" s="13">
        <v>157763784.70999995</v>
      </c>
      <c r="E25" s="13"/>
      <c r="F25" s="13">
        <v>9927810.4899999984</v>
      </c>
      <c r="G25" s="13">
        <v>237926824.08592311</v>
      </c>
      <c r="H25" s="13"/>
      <c r="I25" s="13"/>
      <c r="J25" s="6">
        <f t="shared" si="0"/>
        <v>405618419.28592306</v>
      </c>
    </row>
    <row r="26" spans="1:10" ht="36" customHeight="1">
      <c r="A26" s="26">
        <v>19</v>
      </c>
      <c r="B26" s="18">
        <v>670030</v>
      </c>
      <c r="C26" s="34" t="s">
        <v>68</v>
      </c>
      <c r="D26" s="13">
        <v>17146461.059999999</v>
      </c>
      <c r="E26" s="13"/>
      <c r="F26" s="13">
        <v>6373048.8700000001</v>
      </c>
      <c r="G26" s="13">
        <v>80892066.211201712</v>
      </c>
      <c r="H26" s="13"/>
      <c r="I26" s="13"/>
      <c r="J26" s="6">
        <f t="shared" si="0"/>
        <v>104411576.1412017</v>
      </c>
    </row>
    <row r="27" spans="1:10" ht="36" customHeight="1">
      <c r="A27" s="26">
        <v>20</v>
      </c>
      <c r="B27" s="17">
        <v>670033</v>
      </c>
      <c r="C27" s="33" t="s">
        <v>36</v>
      </c>
      <c r="D27" s="13">
        <v>8719619.629999999</v>
      </c>
      <c r="E27" s="13"/>
      <c r="F27" s="13">
        <v>4898759.120000001</v>
      </c>
      <c r="G27" s="13">
        <v>16444324.618338939</v>
      </c>
      <c r="H27" s="13"/>
      <c r="I27" s="13"/>
      <c r="J27" s="6">
        <f t="shared" si="0"/>
        <v>30062703.368338939</v>
      </c>
    </row>
    <row r="28" spans="1:10" ht="21" customHeight="1">
      <c r="A28" s="26">
        <v>21</v>
      </c>
      <c r="B28" s="17">
        <v>670036</v>
      </c>
      <c r="C28" s="33" t="s">
        <v>37</v>
      </c>
      <c r="D28" s="13">
        <v>107065478.10999997</v>
      </c>
      <c r="E28" s="13"/>
      <c r="F28" s="13">
        <v>11549185.020000001</v>
      </c>
      <c r="G28" s="13">
        <v>166575052.39817855</v>
      </c>
      <c r="H28" s="13"/>
      <c r="I28" s="13"/>
      <c r="J28" s="6">
        <f t="shared" si="0"/>
        <v>285189715.52817851</v>
      </c>
    </row>
    <row r="29" spans="1:10">
      <c r="A29" s="26">
        <v>22</v>
      </c>
      <c r="B29" s="17">
        <v>670039</v>
      </c>
      <c r="C29" s="33" t="s">
        <v>18</v>
      </c>
      <c r="D29" s="13">
        <v>0</v>
      </c>
      <c r="E29" s="13"/>
      <c r="F29" s="13">
        <v>6075191.5</v>
      </c>
      <c r="G29" s="13">
        <v>127981580.53157465</v>
      </c>
      <c r="H29" s="13"/>
      <c r="I29" s="13"/>
      <c r="J29" s="6">
        <f t="shared" si="0"/>
        <v>134056772.03157465</v>
      </c>
    </row>
    <row r="30" spans="1:10">
      <c r="A30" s="26">
        <v>23</v>
      </c>
      <c r="B30" s="17">
        <v>670040</v>
      </c>
      <c r="C30" s="33" t="s">
        <v>19</v>
      </c>
      <c r="D30" s="13">
        <v>0</v>
      </c>
      <c r="E30" s="13"/>
      <c r="F30" s="13">
        <v>10507005.270000003</v>
      </c>
      <c r="G30" s="13">
        <v>85598343.846454546</v>
      </c>
      <c r="H30" s="13"/>
      <c r="I30" s="13"/>
      <c r="J30" s="6">
        <f t="shared" si="0"/>
        <v>96105349.116454542</v>
      </c>
    </row>
    <row r="31" spans="1:10" ht="22.5" customHeight="1">
      <c r="A31" s="26">
        <v>24</v>
      </c>
      <c r="B31" s="17">
        <v>670041</v>
      </c>
      <c r="C31" s="33" t="s">
        <v>20</v>
      </c>
      <c r="D31" s="13">
        <v>0</v>
      </c>
      <c r="E31" s="13"/>
      <c r="F31" s="13">
        <v>9200555.1399999987</v>
      </c>
      <c r="G31" s="13">
        <v>116288360.8320425</v>
      </c>
      <c r="H31" s="13"/>
      <c r="I31" s="13"/>
      <c r="J31" s="6">
        <f t="shared" si="0"/>
        <v>125488915.9720425</v>
      </c>
    </row>
    <row r="32" spans="1:10" ht="23.25" customHeight="1">
      <c r="A32" s="26">
        <v>25</v>
      </c>
      <c r="B32" s="17">
        <v>670042</v>
      </c>
      <c r="C32" s="33" t="s">
        <v>21</v>
      </c>
      <c r="D32" s="13">
        <v>0</v>
      </c>
      <c r="E32" s="13"/>
      <c r="F32" s="13">
        <v>5780706.3200000003</v>
      </c>
      <c r="G32" s="13">
        <v>75359366.73619321</v>
      </c>
      <c r="H32" s="13"/>
      <c r="I32" s="13"/>
      <c r="J32" s="6">
        <f t="shared" si="0"/>
        <v>81140073.056193203</v>
      </c>
    </row>
    <row r="33" spans="1:10">
      <c r="A33" s="26">
        <v>26</v>
      </c>
      <c r="B33" s="17">
        <v>670043</v>
      </c>
      <c r="C33" s="33" t="s">
        <v>22</v>
      </c>
      <c r="D33" s="13">
        <v>0</v>
      </c>
      <c r="E33" s="13"/>
      <c r="F33" s="13">
        <v>5479148.3799999999</v>
      </c>
      <c r="G33" s="13">
        <v>76703576.064816684</v>
      </c>
      <c r="H33" s="13"/>
      <c r="I33" s="13"/>
      <c r="J33" s="6">
        <f t="shared" si="0"/>
        <v>82182724.444816679</v>
      </c>
    </row>
    <row r="34" spans="1:10">
      <c r="A34" s="26">
        <v>27</v>
      </c>
      <c r="B34" s="17">
        <v>670044</v>
      </c>
      <c r="C34" s="33" t="s">
        <v>23</v>
      </c>
      <c r="D34" s="13">
        <v>0</v>
      </c>
      <c r="E34" s="13"/>
      <c r="F34" s="13">
        <v>4359858.63</v>
      </c>
      <c r="G34" s="13">
        <v>68636768.531013265</v>
      </c>
      <c r="H34" s="13"/>
      <c r="I34" s="13"/>
      <c r="J34" s="6">
        <f t="shared" si="0"/>
        <v>72996627.16101326</v>
      </c>
    </row>
    <row r="35" spans="1:10" ht="28.5">
      <c r="A35" s="26">
        <v>28</v>
      </c>
      <c r="B35" s="17">
        <v>670045</v>
      </c>
      <c r="C35" s="33" t="s">
        <v>17</v>
      </c>
      <c r="D35" s="13">
        <v>0</v>
      </c>
      <c r="E35" s="13"/>
      <c r="F35" s="13">
        <v>23547876.559999999</v>
      </c>
      <c r="G35" s="13">
        <v>87987870.449828476</v>
      </c>
      <c r="H35" s="13"/>
      <c r="I35" s="13"/>
      <c r="J35" s="6">
        <f t="shared" si="0"/>
        <v>111535747.00982848</v>
      </c>
    </row>
    <row r="36" spans="1:10">
      <c r="A36" s="26">
        <v>29</v>
      </c>
      <c r="B36" s="17">
        <v>670046</v>
      </c>
      <c r="C36" s="33" t="s">
        <v>25</v>
      </c>
      <c r="D36" s="13">
        <v>0</v>
      </c>
      <c r="E36" s="13"/>
      <c r="F36" s="13">
        <v>0</v>
      </c>
      <c r="G36" s="13">
        <v>46311605</v>
      </c>
      <c r="H36" s="13"/>
      <c r="I36" s="13"/>
      <c r="J36" s="6">
        <f t="shared" si="0"/>
        <v>46311605</v>
      </c>
    </row>
    <row r="37" spans="1:10">
      <c r="A37" s="26">
        <v>30</v>
      </c>
      <c r="B37" s="16">
        <v>670047</v>
      </c>
      <c r="C37" s="33" t="s">
        <v>26</v>
      </c>
      <c r="D37" s="13">
        <v>0</v>
      </c>
      <c r="E37" s="13"/>
      <c r="F37" s="13">
        <v>0</v>
      </c>
      <c r="G37" s="13">
        <v>29513765</v>
      </c>
      <c r="H37" s="13"/>
      <c r="I37" s="13"/>
      <c r="J37" s="6">
        <f t="shared" si="0"/>
        <v>29513765</v>
      </c>
    </row>
    <row r="38" spans="1:10">
      <c r="A38" s="26">
        <v>31</v>
      </c>
      <c r="B38" s="16">
        <v>670048</v>
      </c>
      <c r="C38" s="33" t="s">
        <v>74</v>
      </c>
      <c r="D38" s="13">
        <v>549694215.81000018</v>
      </c>
      <c r="E38" s="13">
        <v>43207587</v>
      </c>
      <c r="F38" s="13">
        <v>53420233.189999998</v>
      </c>
      <c r="G38" s="13">
        <v>109440549.05860001</v>
      </c>
      <c r="H38" s="13"/>
      <c r="I38" s="13">
        <v>3434680</v>
      </c>
      <c r="J38" s="6">
        <f t="shared" si="0"/>
        <v>715989678.05860019</v>
      </c>
    </row>
    <row r="39" spans="1:10" ht="20.25" customHeight="1">
      <c r="A39" s="26">
        <v>32</v>
      </c>
      <c r="B39" s="17">
        <v>670049</v>
      </c>
      <c r="C39" s="33" t="s">
        <v>60</v>
      </c>
      <c r="D39" s="13">
        <v>4136460.5000000005</v>
      </c>
      <c r="E39" s="13"/>
      <c r="F39" s="13">
        <v>117010.09999999999</v>
      </c>
      <c r="G39" s="13">
        <v>6628282.4216000009</v>
      </c>
      <c r="H39" s="13"/>
      <c r="I39" s="13"/>
      <c r="J39" s="6">
        <f t="shared" si="0"/>
        <v>10881753.021600001</v>
      </c>
    </row>
    <row r="40" spans="1:10" ht="30" customHeight="1">
      <c r="A40" s="26">
        <v>33</v>
      </c>
      <c r="B40" s="17">
        <v>670050</v>
      </c>
      <c r="C40" s="33" t="s">
        <v>16</v>
      </c>
      <c r="D40" s="13">
        <v>41750821.059999995</v>
      </c>
      <c r="E40" s="13"/>
      <c r="F40" s="13">
        <v>0</v>
      </c>
      <c r="G40" s="13">
        <v>2186782</v>
      </c>
      <c r="H40" s="13"/>
      <c r="I40" s="13"/>
      <c r="J40" s="6">
        <f t="shared" si="0"/>
        <v>43937603.059999995</v>
      </c>
    </row>
    <row r="41" spans="1:10" ht="19.899999999999999" customHeight="1">
      <c r="A41" s="26">
        <v>34</v>
      </c>
      <c r="B41" s="17">
        <v>670051</v>
      </c>
      <c r="C41" s="33" t="s">
        <v>24</v>
      </c>
      <c r="D41" s="13">
        <v>0</v>
      </c>
      <c r="E41" s="13"/>
      <c r="F41" s="13">
        <v>0</v>
      </c>
      <c r="G41" s="13">
        <v>54822530</v>
      </c>
      <c r="H41" s="13"/>
      <c r="I41" s="13"/>
      <c r="J41" s="6">
        <f t="shared" si="0"/>
        <v>54822530</v>
      </c>
    </row>
    <row r="42" spans="1:10" ht="24.6" customHeight="1">
      <c r="A42" s="26">
        <v>35</v>
      </c>
      <c r="B42" s="16">
        <v>670052</v>
      </c>
      <c r="C42" s="33" t="s">
        <v>61</v>
      </c>
      <c r="D42" s="13">
        <v>41393937.390000008</v>
      </c>
      <c r="E42" s="13"/>
      <c r="F42" s="13">
        <v>18297607.780000001</v>
      </c>
      <c r="G42" s="13">
        <v>257955342.30472702</v>
      </c>
      <c r="H42" s="13"/>
      <c r="I42" s="13"/>
      <c r="J42" s="6">
        <f t="shared" si="0"/>
        <v>317646887.47472703</v>
      </c>
    </row>
    <row r="43" spans="1:10" ht="33.6" customHeight="1">
      <c r="A43" s="26">
        <v>36</v>
      </c>
      <c r="B43" s="18">
        <v>670053</v>
      </c>
      <c r="C43" s="34" t="s">
        <v>35</v>
      </c>
      <c r="D43" s="13">
        <v>0</v>
      </c>
      <c r="E43" s="13"/>
      <c r="F43" s="13">
        <v>7851392.8899999997</v>
      </c>
      <c r="G43" s="13">
        <v>100040242.67762767</v>
      </c>
      <c r="H43" s="13"/>
      <c r="I43" s="13"/>
      <c r="J43" s="6">
        <f t="shared" si="0"/>
        <v>107891635.56762767</v>
      </c>
    </row>
    <row r="44" spans="1:10" ht="21" customHeight="1">
      <c r="A44" s="26">
        <v>37</v>
      </c>
      <c r="B44" s="18">
        <v>670054</v>
      </c>
      <c r="C44" s="34" t="s">
        <v>15</v>
      </c>
      <c r="D44" s="13">
        <v>543358833.63000011</v>
      </c>
      <c r="E44" s="13">
        <v>80861506</v>
      </c>
      <c r="F44" s="13">
        <v>0</v>
      </c>
      <c r="G44" s="13">
        <v>56240654.453999996</v>
      </c>
      <c r="H44" s="13"/>
      <c r="I44" s="13"/>
      <c r="J44" s="6">
        <f t="shared" si="0"/>
        <v>599599488.08400011</v>
      </c>
    </row>
    <row r="45" spans="1:10" ht="21" customHeight="1">
      <c r="A45" s="26">
        <v>38</v>
      </c>
      <c r="B45" s="17">
        <v>670055</v>
      </c>
      <c r="C45" s="33" t="s">
        <v>39</v>
      </c>
      <c r="D45" s="13">
        <v>0</v>
      </c>
      <c r="E45" s="13"/>
      <c r="F45" s="13">
        <v>0</v>
      </c>
      <c r="G45" s="13">
        <v>1145351.7322</v>
      </c>
      <c r="H45" s="13"/>
      <c r="I45" s="13"/>
      <c r="J45" s="6">
        <f t="shared" si="0"/>
        <v>1145351.7322</v>
      </c>
    </row>
    <row r="46" spans="1:10" ht="21.75" customHeight="1">
      <c r="A46" s="26">
        <v>39</v>
      </c>
      <c r="B46" s="16">
        <v>670056</v>
      </c>
      <c r="C46" s="33" t="s">
        <v>38</v>
      </c>
      <c r="D46" s="13">
        <v>0</v>
      </c>
      <c r="E46" s="13"/>
      <c r="F46" s="13">
        <v>118419.8</v>
      </c>
      <c r="G46" s="13">
        <v>3245239.8370999997</v>
      </c>
      <c r="H46" s="13"/>
      <c r="I46" s="13"/>
      <c r="J46" s="6">
        <f t="shared" si="0"/>
        <v>3363659.6370999995</v>
      </c>
    </row>
    <row r="47" spans="1:10" ht="21.75" customHeight="1">
      <c r="A47" s="26">
        <v>40</v>
      </c>
      <c r="B47" s="17">
        <v>670057</v>
      </c>
      <c r="C47" s="33" t="s">
        <v>62</v>
      </c>
      <c r="D47" s="13">
        <v>254786332.10999992</v>
      </c>
      <c r="E47" s="13">
        <v>36090162</v>
      </c>
      <c r="F47" s="13">
        <v>17422212.270000007</v>
      </c>
      <c r="G47" s="13">
        <v>59053351.980893455</v>
      </c>
      <c r="H47" s="13"/>
      <c r="I47" s="13"/>
      <c r="J47" s="6">
        <f t="shared" si="0"/>
        <v>331261896.36089337</v>
      </c>
    </row>
    <row r="48" spans="1:10" ht="17.25" customHeight="1">
      <c r="A48" s="26">
        <v>41</v>
      </c>
      <c r="B48" s="17">
        <v>670059</v>
      </c>
      <c r="C48" s="33" t="s">
        <v>13</v>
      </c>
      <c r="D48" s="13">
        <v>69592244.700000003</v>
      </c>
      <c r="E48" s="13"/>
      <c r="F48" s="13">
        <v>0</v>
      </c>
      <c r="G48" s="13">
        <v>4242534.1931999996</v>
      </c>
      <c r="H48" s="13"/>
      <c r="I48" s="13"/>
      <c r="J48" s="6">
        <f t="shared" si="0"/>
        <v>73834778.89320001</v>
      </c>
    </row>
    <row r="49" spans="1:10" ht="18.95" customHeight="1">
      <c r="A49" s="26">
        <v>42</v>
      </c>
      <c r="B49" s="17">
        <v>670063</v>
      </c>
      <c r="C49" s="33" t="s">
        <v>75</v>
      </c>
      <c r="D49" s="13">
        <v>0</v>
      </c>
      <c r="E49" s="13"/>
      <c r="F49" s="13">
        <v>0</v>
      </c>
      <c r="G49" s="13">
        <v>581192</v>
      </c>
      <c r="H49" s="13"/>
      <c r="I49" s="13"/>
      <c r="J49" s="6">
        <f t="shared" si="0"/>
        <v>581192</v>
      </c>
    </row>
    <row r="50" spans="1:10" ht="18.95" customHeight="1">
      <c r="A50" s="26">
        <v>43</v>
      </c>
      <c r="B50" s="17">
        <v>670065</v>
      </c>
      <c r="C50" s="33" t="s">
        <v>40</v>
      </c>
      <c r="D50" s="13">
        <v>0</v>
      </c>
      <c r="E50" s="13"/>
      <c r="F50" s="13">
        <v>1373458.49</v>
      </c>
      <c r="G50" s="13">
        <v>315719.04666666675</v>
      </c>
      <c r="H50" s="13"/>
      <c r="I50" s="13"/>
      <c r="J50" s="6">
        <f t="shared" si="0"/>
        <v>1689177.5366666666</v>
      </c>
    </row>
    <row r="51" spans="1:10" ht="18.95" customHeight="1">
      <c r="A51" s="26">
        <v>44</v>
      </c>
      <c r="B51" s="17">
        <v>670066</v>
      </c>
      <c r="C51" s="33" t="s">
        <v>14</v>
      </c>
      <c r="D51" s="13">
        <v>0</v>
      </c>
      <c r="E51" s="13"/>
      <c r="F51" s="13">
        <v>0</v>
      </c>
      <c r="G51" s="13">
        <v>0</v>
      </c>
      <c r="H51" s="45">
        <v>513844107.20647061</v>
      </c>
      <c r="I51" s="13"/>
      <c r="J51" s="6">
        <f t="shared" si="0"/>
        <v>513844107.20647061</v>
      </c>
    </row>
    <row r="52" spans="1:10" ht="30.6" customHeight="1">
      <c r="A52" s="26">
        <v>45</v>
      </c>
      <c r="B52" s="17">
        <v>670067</v>
      </c>
      <c r="C52" s="33" t="s">
        <v>41</v>
      </c>
      <c r="D52" s="13">
        <v>2289637.84</v>
      </c>
      <c r="E52" s="13"/>
      <c r="F52" s="13">
        <v>5118697.28</v>
      </c>
      <c r="G52" s="13">
        <v>9708455.9252000004</v>
      </c>
      <c r="H52" s="13"/>
      <c r="I52" s="13"/>
      <c r="J52" s="6">
        <f t="shared" si="0"/>
        <v>17116791.045200001</v>
      </c>
    </row>
    <row r="53" spans="1:10" ht="30" customHeight="1">
      <c r="A53" s="26">
        <v>46</v>
      </c>
      <c r="B53" s="16">
        <v>670070</v>
      </c>
      <c r="C53" s="33" t="s">
        <v>42</v>
      </c>
      <c r="D53" s="13">
        <v>0</v>
      </c>
      <c r="E53" s="13"/>
      <c r="F53" s="13">
        <v>0</v>
      </c>
      <c r="G53" s="13">
        <v>1677808.4405999999</v>
      </c>
      <c r="H53" s="13"/>
      <c r="I53" s="13"/>
      <c r="J53" s="6">
        <f t="shared" si="0"/>
        <v>1677808.4405999999</v>
      </c>
    </row>
    <row r="54" spans="1:10" ht="23.45" customHeight="1">
      <c r="A54" s="26">
        <v>47</v>
      </c>
      <c r="B54" s="17">
        <v>670072</v>
      </c>
      <c r="C54" s="35" t="s">
        <v>43</v>
      </c>
      <c r="D54" s="13">
        <v>0</v>
      </c>
      <c r="E54" s="13"/>
      <c r="F54" s="13">
        <v>2871903.36</v>
      </c>
      <c r="G54" s="13">
        <v>0</v>
      </c>
      <c r="H54" s="46"/>
      <c r="I54" s="13"/>
      <c r="J54" s="6">
        <f t="shared" si="0"/>
        <v>2871903.36</v>
      </c>
    </row>
    <row r="55" spans="1:10" ht="22.5" customHeight="1">
      <c r="A55" s="26">
        <v>48</v>
      </c>
      <c r="B55" s="19">
        <v>670081</v>
      </c>
      <c r="C55" s="33" t="s">
        <v>76</v>
      </c>
      <c r="D55" s="13">
        <v>0</v>
      </c>
      <c r="E55" s="13"/>
      <c r="F55" s="13">
        <v>0</v>
      </c>
      <c r="G55" s="13">
        <v>4428345</v>
      </c>
      <c r="H55" s="13"/>
      <c r="I55" s="13"/>
      <c r="J55" s="6">
        <f t="shared" si="0"/>
        <v>4428345</v>
      </c>
    </row>
    <row r="56" spans="1:10" ht="18.95" customHeight="1">
      <c r="A56" s="26">
        <v>49</v>
      </c>
      <c r="B56" s="19">
        <v>670082</v>
      </c>
      <c r="C56" s="36" t="s">
        <v>46</v>
      </c>
      <c r="D56" s="13">
        <v>0</v>
      </c>
      <c r="E56" s="13"/>
      <c r="F56" s="13">
        <v>0</v>
      </c>
      <c r="G56" s="13">
        <v>11518483</v>
      </c>
      <c r="H56" s="13"/>
      <c r="I56" s="13"/>
      <c r="J56" s="6">
        <f t="shared" si="0"/>
        <v>11518483</v>
      </c>
    </row>
    <row r="57" spans="1:10" ht="32.25" customHeight="1">
      <c r="A57" s="26">
        <v>50</v>
      </c>
      <c r="B57" s="19">
        <v>670084</v>
      </c>
      <c r="C57" s="36" t="s">
        <v>44</v>
      </c>
      <c r="D57" s="13">
        <v>0</v>
      </c>
      <c r="E57" s="13"/>
      <c r="F57" s="13">
        <v>67904174.114999995</v>
      </c>
      <c r="G57" s="13">
        <v>12749.5</v>
      </c>
      <c r="H57" s="13"/>
      <c r="I57" s="13"/>
      <c r="J57" s="6">
        <f t="shared" si="0"/>
        <v>67916923.614999995</v>
      </c>
    </row>
    <row r="58" spans="1:10">
      <c r="A58" s="26">
        <v>51</v>
      </c>
      <c r="B58" s="16">
        <v>670090</v>
      </c>
      <c r="C58" s="33" t="s">
        <v>63</v>
      </c>
      <c r="D58" s="13">
        <v>0</v>
      </c>
      <c r="E58" s="13"/>
      <c r="F58" s="13">
        <v>35506581.359999999</v>
      </c>
      <c r="G58" s="13">
        <v>12749.5</v>
      </c>
      <c r="H58" s="13"/>
      <c r="I58" s="13"/>
      <c r="J58" s="6">
        <f t="shared" si="0"/>
        <v>35519330.859999999</v>
      </c>
    </row>
    <row r="59" spans="1:10" ht="26.25" customHeight="1">
      <c r="A59" s="26">
        <v>52</v>
      </c>
      <c r="B59" s="16">
        <v>670097</v>
      </c>
      <c r="C59" s="33" t="s">
        <v>45</v>
      </c>
      <c r="D59" s="13">
        <v>0</v>
      </c>
      <c r="E59" s="13"/>
      <c r="F59" s="13">
        <v>2006201.26</v>
      </c>
      <c r="G59" s="13">
        <v>7171838.1047999999</v>
      </c>
      <c r="H59" s="13"/>
      <c r="I59" s="13"/>
      <c r="J59" s="6">
        <f t="shared" si="0"/>
        <v>9178039.3648000006</v>
      </c>
    </row>
    <row r="60" spans="1:10" ht="18" customHeight="1">
      <c r="A60" s="26">
        <v>53</v>
      </c>
      <c r="B60" s="17">
        <v>670099</v>
      </c>
      <c r="C60" s="33" t="s">
        <v>77</v>
      </c>
      <c r="D60" s="13">
        <v>0</v>
      </c>
      <c r="E60" s="13"/>
      <c r="F60" s="13">
        <v>4353181.7200000007</v>
      </c>
      <c r="G60" s="13">
        <v>53839687.693016902</v>
      </c>
      <c r="H60" s="13"/>
      <c r="I60" s="13"/>
      <c r="J60" s="6">
        <f t="shared" si="0"/>
        <v>58192869.4130169</v>
      </c>
    </row>
    <row r="61" spans="1:10">
      <c r="A61" s="26">
        <v>54</v>
      </c>
      <c r="B61" s="17">
        <v>670104</v>
      </c>
      <c r="C61" s="33" t="s">
        <v>78</v>
      </c>
      <c r="D61" s="13">
        <v>0</v>
      </c>
      <c r="E61" s="13"/>
      <c r="F61" s="13">
        <v>0</v>
      </c>
      <c r="G61" s="13">
        <v>60040.763500000008</v>
      </c>
      <c r="H61" s="13"/>
      <c r="I61" s="13"/>
      <c r="J61" s="6">
        <f t="shared" si="0"/>
        <v>60040.763500000008</v>
      </c>
    </row>
    <row r="62" spans="1:10">
      <c r="A62" s="26">
        <v>55</v>
      </c>
      <c r="B62" s="17">
        <v>670123</v>
      </c>
      <c r="C62" s="36" t="s">
        <v>79</v>
      </c>
      <c r="D62" s="13">
        <v>0</v>
      </c>
      <c r="E62" s="13"/>
      <c r="F62" s="13">
        <v>0</v>
      </c>
      <c r="G62" s="13">
        <v>0</v>
      </c>
      <c r="H62" s="13"/>
      <c r="I62" s="13"/>
      <c r="J62" s="6">
        <f t="shared" si="0"/>
        <v>0</v>
      </c>
    </row>
    <row r="63" spans="1:10">
      <c r="A63" s="26">
        <v>56</v>
      </c>
      <c r="B63" s="17">
        <v>670125</v>
      </c>
      <c r="C63" s="37" t="s">
        <v>64</v>
      </c>
      <c r="D63" s="13">
        <v>0</v>
      </c>
      <c r="E63" s="13"/>
      <c r="F63" s="13">
        <v>37087860.480000004</v>
      </c>
      <c r="G63" s="13">
        <v>0</v>
      </c>
      <c r="H63" s="13"/>
      <c r="I63" s="13"/>
      <c r="J63" s="6">
        <f t="shared" si="0"/>
        <v>37087860.480000004</v>
      </c>
    </row>
    <row r="64" spans="1:10">
      <c r="A64" s="26">
        <v>57</v>
      </c>
      <c r="B64" s="16">
        <v>670129</v>
      </c>
      <c r="C64" s="38" t="s">
        <v>51</v>
      </c>
      <c r="D64" s="13">
        <v>0</v>
      </c>
      <c r="E64" s="13"/>
      <c r="F64" s="13">
        <v>17964932.205000002</v>
      </c>
      <c r="G64" s="13">
        <v>0</v>
      </c>
      <c r="H64" s="13"/>
      <c r="I64" s="13"/>
      <c r="J64" s="6">
        <f t="shared" si="0"/>
        <v>17964932.205000002</v>
      </c>
    </row>
    <row r="65" spans="1:10">
      <c r="A65" s="26">
        <v>58</v>
      </c>
      <c r="B65" s="20">
        <v>670136</v>
      </c>
      <c r="C65" s="36" t="s">
        <v>80</v>
      </c>
      <c r="D65" s="13">
        <v>0</v>
      </c>
      <c r="E65" s="13"/>
      <c r="F65" s="13">
        <v>2527481.0300000003</v>
      </c>
      <c r="G65" s="13">
        <v>14699537.537998473</v>
      </c>
      <c r="H65" s="13"/>
      <c r="I65" s="13"/>
      <c r="J65" s="6">
        <f t="shared" si="0"/>
        <v>17227018.567998473</v>
      </c>
    </row>
    <row r="66" spans="1:10" ht="21.75" customHeight="1">
      <c r="A66" s="26">
        <v>59</v>
      </c>
      <c r="B66" s="20">
        <v>670139</v>
      </c>
      <c r="C66" s="36" t="s">
        <v>81</v>
      </c>
      <c r="D66" s="13">
        <v>0</v>
      </c>
      <c r="E66" s="13"/>
      <c r="F66" s="13">
        <v>0</v>
      </c>
      <c r="G66" s="13">
        <v>10466242</v>
      </c>
      <c r="H66" s="13"/>
      <c r="I66" s="13"/>
      <c r="J66" s="6">
        <f t="shared" si="0"/>
        <v>10466242</v>
      </c>
    </row>
    <row r="67" spans="1:10">
      <c r="A67" s="26">
        <v>60</v>
      </c>
      <c r="B67" s="19">
        <v>670141</v>
      </c>
      <c r="C67" s="37" t="s">
        <v>82</v>
      </c>
      <c r="D67" s="13">
        <v>0</v>
      </c>
      <c r="E67" s="13"/>
      <c r="F67" s="13">
        <v>0</v>
      </c>
      <c r="G67" s="13">
        <v>10630991</v>
      </c>
      <c r="H67" s="13"/>
      <c r="I67" s="13"/>
      <c r="J67" s="6">
        <f t="shared" si="0"/>
        <v>10630991</v>
      </c>
    </row>
    <row r="68" spans="1:10" ht="22.5" customHeight="1">
      <c r="A68" s="26">
        <v>61</v>
      </c>
      <c r="B68" s="19">
        <v>670145</v>
      </c>
      <c r="C68" s="37" t="s">
        <v>83</v>
      </c>
      <c r="D68" s="13">
        <v>0</v>
      </c>
      <c r="E68" s="13"/>
      <c r="F68" s="13">
        <v>0</v>
      </c>
      <c r="G68" s="13">
        <v>3710680</v>
      </c>
      <c r="H68" s="13"/>
      <c r="I68" s="13"/>
      <c r="J68" s="6">
        <f t="shared" si="0"/>
        <v>3710680</v>
      </c>
    </row>
    <row r="69" spans="1:10">
      <c r="A69" s="26">
        <v>62</v>
      </c>
      <c r="B69" s="20">
        <v>670147</v>
      </c>
      <c r="C69" s="37" t="s">
        <v>84</v>
      </c>
      <c r="D69" s="13">
        <v>25243003.91</v>
      </c>
      <c r="E69" s="13"/>
      <c r="F69" s="13">
        <v>0</v>
      </c>
      <c r="G69" s="13">
        <v>1537193</v>
      </c>
      <c r="H69" s="13"/>
      <c r="I69" s="13"/>
      <c r="J69" s="6">
        <f t="shared" ref="J69:J77" si="1">D69+F69+G69+H69+I69</f>
        <v>26780196.91</v>
      </c>
    </row>
    <row r="70" spans="1:10" ht="22.15" customHeight="1">
      <c r="A70" s="26">
        <v>63</v>
      </c>
      <c r="B70" s="19">
        <v>670148</v>
      </c>
      <c r="C70" s="37" t="s">
        <v>65</v>
      </c>
      <c r="D70" s="13">
        <v>6619266.21</v>
      </c>
      <c r="E70" s="13"/>
      <c r="F70" s="13">
        <v>0</v>
      </c>
      <c r="G70" s="13">
        <v>0</v>
      </c>
      <c r="H70" s="13"/>
      <c r="I70" s="13"/>
      <c r="J70" s="6">
        <f t="shared" si="1"/>
        <v>6619266.21</v>
      </c>
    </row>
    <row r="71" spans="1:10">
      <c r="A71" s="26">
        <v>64</v>
      </c>
      <c r="B71" s="19">
        <v>670150</v>
      </c>
      <c r="C71" s="37" t="s">
        <v>48</v>
      </c>
      <c r="D71" s="13">
        <v>0</v>
      </c>
      <c r="E71" s="13"/>
      <c r="F71" s="13">
        <v>0</v>
      </c>
      <c r="G71" s="13">
        <v>0</v>
      </c>
      <c r="H71" s="13"/>
      <c r="I71" s="13"/>
      <c r="J71" s="6">
        <f t="shared" si="1"/>
        <v>0</v>
      </c>
    </row>
    <row r="72" spans="1:10" ht="42.75" customHeight="1">
      <c r="A72" s="26">
        <v>65</v>
      </c>
      <c r="B72" s="19">
        <v>670155</v>
      </c>
      <c r="C72" s="39" t="s">
        <v>66</v>
      </c>
      <c r="D72" s="13">
        <v>0</v>
      </c>
      <c r="E72" s="13"/>
      <c r="F72" s="13">
        <v>3455123.72</v>
      </c>
      <c r="G72" s="13">
        <v>0</v>
      </c>
      <c r="H72" s="13"/>
      <c r="I72" s="13"/>
      <c r="J72" s="6">
        <f t="shared" si="1"/>
        <v>3455123.72</v>
      </c>
    </row>
    <row r="73" spans="1:10" ht="31.5">
      <c r="A73" s="26">
        <v>66</v>
      </c>
      <c r="B73" s="19">
        <v>670156</v>
      </c>
      <c r="C73" s="39" t="s">
        <v>85</v>
      </c>
      <c r="D73" s="13">
        <v>0</v>
      </c>
      <c r="E73" s="13"/>
      <c r="F73" s="13">
        <v>0</v>
      </c>
      <c r="G73" s="13">
        <v>892844.36</v>
      </c>
      <c r="H73" s="13"/>
      <c r="I73" s="13"/>
      <c r="J73" s="6">
        <f t="shared" si="1"/>
        <v>892844.36</v>
      </c>
    </row>
    <row r="74" spans="1:10">
      <c r="A74" s="26">
        <v>67</v>
      </c>
      <c r="B74" s="21">
        <v>670157</v>
      </c>
      <c r="C74" s="39" t="s">
        <v>67</v>
      </c>
      <c r="D74" s="13">
        <v>176009056.98000011</v>
      </c>
      <c r="E74" s="13"/>
      <c r="F74" s="13">
        <v>9932236.4299999997</v>
      </c>
      <c r="G74" s="13">
        <v>290653798.87925428</v>
      </c>
      <c r="H74" s="13"/>
      <c r="I74" s="13"/>
      <c r="J74" s="6">
        <f t="shared" si="1"/>
        <v>476595092.28925443</v>
      </c>
    </row>
    <row r="75" spans="1:10" ht="31.5">
      <c r="A75" s="26">
        <v>68</v>
      </c>
      <c r="B75" s="19">
        <v>670162</v>
      </c>
      <c r="C75" s="40" t="s">
        <v>86</v>
      </c>
      <c r="D75" s="13">
        <v>0</v>
      </c>
      <c r="E75" s="13"/>
      <c r="F75" s="13">
        <v>0</v>
      </c>
      <c r="G75" s="13">
        <v>10017522.870900001</v>
      </c>
      <c r="H75" s="13"/>
      <c r="I75" s="13"/>
      <c r="J75" s="6">
        <f>D75+F75+G75+H75+I75</f>
        <v>10017522.870900001</v>
      </c>
    </row>
    <row r="76" spans="1:10">
      <c r="A76" s="26">
        <v>69</v>
      </c>
      <c r="B76" s="16">
        <v>670164</v>
      </c>
      <c r="C76" s="39" t="s">
        <v>87</v>
      </c>
      <c r="D76" s="13">
        <v>0</v>
      </c>
      <c r="E76" s="13"/>
      <c r="F76" s="13">
        <v>2149588.5</v>
      </c>
      <c r="G76" s="13">
        <v>0</v>
      </c>
      <c r="H76" s="13"/>
      <c r="I76" s="13"/>
      <c r="J76" s="6">
        <f t="shared" si="1"/>
        <v>2149588.5</v>
      </c>
    </row>
    <row r="77" spans="1:10">
      <c r="A77" s="26">
        <v>70</v>
      </c>
      <c r="B77" s="19">
        <v>670165</v>
      </c>
      <c r="C77" s="39" t="s">
        <v>88</v>
      </c>
      <c r="D77" s="13">
        <v>0</v>
      </c>
      <c r="E77" s="13"/>
      <c r="F77" s="13">
        <v>0</v>
      </c>
      <c r="G77" s="13">
        <v>0</v>
      </c>
      <c r="H77" s="13"/>
      <c r="I77" s="13"/>
      <c r="J77" s="6">
        <f t="shared" si="1"/>
        <v>0</v>
      </c>
    </row>
    <row r="78" spans="1:10">
      <c r="A78" s="26"/>
      <c r="B78" s="22"/>
      <c r="C78" s="10" t="s">
        <v>47</v>
      </c>
      <c r="D78" s="6">
        <f t="shared" ref="D78:J78" si="2">SUM(D8:D77)</f>
        <v>3793665833.7600002</v>
      </c>
      <c r="E78" s="6">
        <f t="shared" si="2"/>
        <v>357954501</v>
      </c>
      <c r="F78" s="6">
        <f t="shared" si="2"/>
        <v>866835099.83000016</v>
      </c>
      <c r="G78" s="6">
        <f t="shared" si="2"/>
        <v>3444613504.1722078</v>
      </c>
      <c r="H78" s="6">
        <f t="shared" si="2"/>
        <v>539252603.08459222</v>
      </c>
      <c r="I78" s="6">
        <f t="shared" si="2"/>
        <v>13332459</v>
      </c>
      <c r="J78" s="6">
        <f t="shared" si="2"/>
        <v>8657699499.8467999</v>
      </c>
    </row>
    <row r="79" spans="1:10">
      <c r="H79" s="14"/>
      <c r="I79" s="14"/>
      <c r="J79" s="8"/>
    </row>
    <row r="80" spans="1:10">
      <c r="D80" s="14"/>
      <c r="E80" s="14"/>
      <c r="F80" s="14"/>
      <c r="G80" s="14"/>
      <c r="H80" s="14"/>
      <c r="I80" s="14"/>
      <c r="J80" s="14"/>
    </row>
    <row r="81" spans="5:10">
      <c r="E81" s="14"/>
      <c r="J81" s="8"/>
    </row>
    <row r="82" spans="5:10">
      <c r="J82" s="8"/>
    </row>
    <row r="83" spans="5:10">
      <c r="J83" s="8"/>
    </row>
    <row r="84" spans="5:10">
      <c r="J84" s="8"/>
    </row>
    <row r="85" spans="5:10">
      <c r="J85" s="8"/>
    </row>
    <row r="86" spans="5:10">
      <c r="J86" s="8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2025-02-05T15:59:47Z</cp:lastPrinted>
  <dcterms:created xsi:type="dcterms:W3CDTF">2021-07-01T15:06:33Z</dcterms:created>
  <dcterms:modified xsi:type="dcterms:W3CDTF">2025-04-25T07:20:25Z</dcterms:modified>
</cp:coreProperties>
</file>