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  <definedName name="_xlnm.Print_Area" localSheetId="0">свод!$A$1:$J$80</definedName>
  </definedNames>
  <calcPr calcId="125725"/>
</workbook>
</file>

<file path=xl/calcChain.xml><?xml version="1.0" encoding="utf-8"?>
<calcChain xmlns="http://schemas.openxmlformats.org/spreadsheetml/2006/main">
  <c r="G78" i="3"/>
  <c r="J63" l="1"/>
  <c r="J8" l="1"/>
  <c r="J9" l="1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4"/>
  <c r="J65"/>
  <c r="J66"/>
  <c r="J67"/>
  <c r="J68"/>
  <c r="J69"/>
  <c r="J70"/>
  <c r="J71"/>
  <c r="J72"/>
  <c r="J73"/>
  <c r="J74"/>
  <c r="J75"/>
  <c r="J76"/>
  <c r="J77"/>
  <c r="E9" i="1" l="1"/>
  <c r="F9"/>
  <c r="G9"/>
  <c r="H9"/>
  <c r="I9"/>
  <c r="E10"/>
  <c r="F10"/>
  <c r="G10"/>
  <c r="H10"/>
  <c r="I10"/>
  <c r="E11"/>
  <c r="F11"/>
  <c r="G11"/>
  <c r="H11"/>
  <c r="I11"/>
  <c r="E12"/>
  <c r="F12"/>
  <c r="G12"/>
  <c r="H12"/>
  <c r="I12"/>
  <c r="E13"/>
  <c r="F13"/>
  <c r="G13"/>
  <c r="H13"/>
  <c r="I13"/>
  <c r="E14"/>
  <c r="F14"/>
  <c r="G14"/>
  <c r="H14"/>
  <c r="I14"/>
  <c r="E15"/>
  <c r="F15"/>
  <c r="G15"/>
  <c r="H15"/>
  <c r="I15"/>
  <c r="E16"/>
  <c r="F16"/>
  <c r="G16"/>
  <c r="H16"/>
  <c r="I16"/>
  <c r="E17"/>
  <c r="F17"/>
  <c r="G17"/>
  <c r="H17"/>
  <c r="I17"/>
  <c r="E18"/>
  <c r="F18"/>
  <c r="G18"/>
  <c r="H18"/>
  <c r="I18"/>
  <c r="E19"/>
  <c r="F19"/>
  <c r="G19"/>
  <c r="H19"/>
  <c r="I19"/>
  <c r="E20"/>
  <c r="F20"/>
  <c r="G20"/>
  <c r="H20"/>
  <c r="I20"/>
  <c r="E21"/>
  <c r="F21"/>
  <c r="G21"/>
  <c r="H21"/>
  <c r="I21"/>
  <c r="E22"/>
  <c r="F22"/>
  <c r="G22"/>
  <c r="H22"/>
  <c r="I22"/>
  <c r="E23"/>
  <c r="F23"/>
  <c r="G23"/>
  <c r="H23"/>
  <c r="I23"/>
  <c r="E24"/>
  <c r="F24"/>
  <c r="G24"/>
  <c r="H24"/>
  <c r="I24"/>
  <c r="E25"/>
  <c r="F25"/>
  <c r="G25"/>
  <c r="H25"/>
  <c r="I25"/>
  <c r="E26"/>
  <c r="F26"/>
  <c r="G26"/>
  <c r="H26"/>
  <c r="I26"/>
  <c r="E27"/>
  <c r="F27"/>
  <c r="G27"/>
  <c r="H27"/>
  <c r="I27"/>
  <c r="E28"/>
  <c r="F28"/>
  <c r="G28"/>
  <c r="H28"/>
  <c r="I28"/>
  <c r="E29"/>
  <c r="F29"/>
  <c r="G29"/>
  <c r="H29"/>
  <c r="I29"/>
  <c r="E30"/>
  <c r="F30"/>
  <c r="G30"/>
  <c r="H30"/>
  <c r="I30"/>
  <c r="E31"/>
  <c r="F31"/>
  <c r="G31"/>
  <c r="H31"/>
  <c r="I31"/>
  <c r="E32"/>
  <c r="F32"/>
  <c r="G32"/>
  <c r="H32"/>
  <c r="I32"/>
  <c r="E33"/>
  <c r="F33"/>
  <c r="G33"/>
  <c r="H33"/>
  <c r="I33"/>
  <c r="E34"/>
  <c r="F34"/>
  <c r="G34"/>
  <c r="H34"/>
  <c r="I34"/>
  <c r="E35"/>
  <c r="F35"/>
  <c r="G35"/>
  <c r="H35"/>
  <c r="I35"/>
  <c r="E36"/>
  <c r="F36"/>
  <c r="G36"/>
  <c r="H36"/>
  <c r="I36"/>
  <c r="E37"/>
  <c r="F37"/>
  <c r="G37"/>
  <c r="H37"/>
  <c r="I37"/>
  <c r="E38"/>
  <c r="F38"/>
  <c r="G38"/>
  <c r="H38"/>
  <c r="I38"/>
  <c r="E39"/>
  <c r="F39"/>
  <c r="G39"/>
  <c r="H39"/>
  <c r="I39"/>
  <c r="E40"/>
  <c r="F40"/>
  <c r="G40"/>
  <c r="H40"/>
  <c r="I40"/>
  <c r="E41"/>
  <c r="F41"/>
  <c r="G41"/>
  <c r="H41"/>
  <c r="I41"/>
  <c r="E42"/>
  <c r="F42"/>
  <c r="G42"/>
  <c r="H42"/>
  <c r="I42"/>
  <c r="E43"/>
  <c r="F43"/>
  <c r="G43"/>
  <c r="H43"/>
  <c r="I43"/>
  <c r="E44"/>
  <c r="F44"/>
  <c r="G44"/>
  <c r="H44"/>
  <c r="I44"/>
  <c r="E45"/>
  <c r="F45"/>
  <c r="G45"/>
  <c r="H45"/>
  <c r="I45"/>
  <c r="E46"/>
  <c r="F46"/>
  <c r="G46"/>
  <c r="H46"/>
  <c r="I46"/>
  <c r="E47"/>
  <c r="F47"/>
  <c r="G47"/>
  <c r="H47"/>
  <c r="I47"/>
  <c r="E48"/>
  <c r="F48"/>
  <c r="G48"/>
  <c r="H48"/>
  <c r="I48"/>
  <c r="E49"/>
  <c r="F49"/>
  <c r="G49"/>
  <c r="H49"/>
  <c r="I49"/>
  <c r="E50"/>
  <c r="F50"/>
  <c r="G50"/>
  <c r="H50"/>
  <c r="I50"/>
  <c r="E51"/>
  <c r="F51"/>
  <c r="G51"/>
  <c r="H51"/>
  <c r="I51"/>
  <c r="E52"/>
  <c r="F52"/>
  <c r="G52"/>
  <c r="H52"/>
  <c r="I52"/>
  <c r="E53"/>
  <c r="F53"/>
  <c r="G53"/>
  <c r="H53"/>
  <c r="I53"/>
  <c r="E54"/>
  <c r="F54"/>
  <c r="G54"/>
  <c r="H54"/>
  <c r="I54"/>
  <c r="E55"/>
  <c r="F55"/>
  <c r="G55"/>
  <c r="H55"/>
  <c r="I55"/>
  <c r="E56"/>
  <c r="F56"/>
  <c r="G56"/>
  <c r="H56"/>
  <c r="I56"/>
  <c r="E57"/>
  <c r="F57"/>
  <c r="G57"/>
  <c r="H57"/>
  <c r="I57"/>
  <c r="E58"/>
  <c r="F58"/>
  <c r="G58"/>
  <c r="H58"/>
  <c r="I58"/>
  <c r="E59"/>
  <c r="F59"/>
  <c r="G59"/>
  <c r="H59"/>
  <c r="I59"/>
  <c r="E60"/>
  <c r="F60"/>
  <c r="G60"/>
  <c r="H60"/>
  <c r="I60"/>
  <c r="E61"/>
  <c r="F61"/>
  <c r="G61"/>
  <c r="H61"/>
  <c r="I61"/>
  <c r="E62"/>
  <c r="F62"/>
  <c r="G62"/>
  <c r="H62"/>
  <c r="I62"/>
  <c r="E63"/>
  <c r="F63"/>
  <c r="G63"/>
  <c r="H63"/>
  <c r="I63"/>
  <c r="E64"/>
  <c r="F64"/>
  <c r="G64"/>
  <c r="H64"/>
  <c r="I64"/>
  <c r="E65"/>
  <c r="F65"/>
  <c r="G65"/>
  <c r="H65"/>
  <c r="I65"/>
  <c r="E66"/>
  <c r="F66"/>
  <c r="G66"/>
  <c r="H66"/>
  <c r="I66"/>
  <c r="E67"/>
  <c r="F67"/>
  <c r="G67"/>
  <c r="H67"/>
  <c r="I67"/>
  <c r="E68"/>
  <c r="F68"/>
  <c r="G68"/>
  <c r="H68"/>
  <c r="I68"/>
  <c r="E69"/>
  <c r="F69"/>
  <c r="G69"/>
  <c r="H69"/>
  <c r="I69"/>
  <c r="E70"/>
  <c r="F70"/>
  <c r="G70"/>
  <c r="H70"/>
  <c r="I70"/>
  <c r="E71"/>
  <c r="F71"/>
  <c r="G71"/>
  <c r="H71"/>
  <c r="I71"/>
  <c r="E72"/>
  <c r="F72"/>
  <c r="G72"/>
  <c r="H72"/>
  <c r="I72"/>
  <c r="E73"/>
  <c r="F73"/>
  <c r="G73"/>
  <c r="H73"/>
  <c r="I73"/>
  <c r="E74"/>
  <c r="F74"/>
  <c r="G74"/>
  <c r="H74"/>
  <c r="I74"/>
  <c r="E75"/>
  <c r="F75"/>
  <c r="G75"/>
  <c r="H75"/>
  <c r="I75"/>
  <c r="E76"/>
  <c r="F76"/>
  <c r="G76"/>
  <c r="H76"/>
  <c r="I76"/>
  <c r="E77"/>
  <c r="F77"/>
  <c r="G77"/>
  <c r="H77"/>
  <c r="I77"/>
  <c r="E8"/>
  <c r="F8"/>
  <c r="G8"/>
  <c r="H8"/>
  <c r="I8"/>
  <c r="G78" l="1"/>
  <c r="D11"/>
  <c r="D12"/>
  <c r="D23"/>
  <c r="D24"/>
  <c r="D35"/>
  <c r="D36"/>
  <c r="D47"/>
  <c r="D48"/>
  <c r="D59"/>
  <c r="D60"/>
  <c r="D71"/>
  <c r="D72"/>
  <c r="I78"/>
  <c r="J38" i="3" l="1"/>
  <c r="J39"/>
  <c r="D73" i="1"/>
  <c r="D25"/>
  <c r="D13"/>
  <c r="D37"/>
  <c r="D49"/>
  <c r="D61"/>
  <c r="D50"/>
  <c r="D38"/>
  <c r="D26"/>
  <c r="D14"/>
  <c r="D75"/>
  <c r="D63"/>
  <c r="D51"/>
  <c r="D39"/>
  <c r="D27"/>
  <c r="D15"/>
  <c r="D76"/>
  <c r="D64"/>
  <c r="D52"/>
  <c r="D40"/>
  <c r="D28"/>
  <c r="D16"/>
  <c r="D74"/>
  <c r="D77"/>
  <c r="D65"/>
  <c r="D53"/>
  <c r="D41"/>
  <c r="D29"/>
  <c r="D17"/>
  <c r="D66"/>
  <c r="D54"/>
  <c r="D42"/>
  <c r="D30"/>
  <c r="D18"/>
  <c r="D62"/>
  <c r="D9"/>
  <c r="D67"/>
  <c r="D55"/>
  <c r="D43"/>
  <c r="D31"/>
  <c r="D19"/>
  <c r="D68"/>
  <c r="D56"/>
  <c r="D44"/>
  <c r="D32"/>
  <c r="D20"/>
  <c r="D69"/>
  <c r="D57"/>
  <c r="D45"/>
  <c r="D33"/>
  <c r="D21"/>
  <c r="D70"/>
  <c r="D58"/>
  <c r="D46"/>
  <c r="D34"/>
  <c r="D22"/>
  <c r="D10"/>
  <c r="J79"/>
  <c r="D78" i="5" l="1"/>
  <c r="E78" i="4" l="1"/>
  <c r="G78"/>
  <c r="H78"/>
  <c r="I78"/>
  <c r="D78"/>
  <c r="E78" i="3"/>
  <c r="H78"/>
  <c r="I78"/>
  <c r="D78"/>
  <c r="J50" i="5"/>
  <c r="J50" i="4"/>
  <c r="D8" i="1"/>
  <c r="J50" l="1"/>
  <c r="D78"/>
  <c r="H78"/>
  <c r="E78"/>
  <c r="D80" l="1"/>
  <c r="J7" i="3"/>
  <c r="J7" i="4" s="1"/>
  <c r="J7" i="5" s="1"/>
  <c r="J8" l="1"/>
  <c r="J8" i="4"/>
  <c r="G78" i="5"/>
  <c r="J8" i="1" l="1"/>
  <c r="I78" i="5"/>
  <c r="E78"/>
  <c r="H78"/>
  <c r="I80" i="1" l="1"/>
  <c r="C2" i="3" l="1"/>
  <c r="C2" i="4" s="1"/>
  <c r="C2" i="5" s="1"/>
  <c r="C4" i="3"/>
  <c r="C4" i="4" s="1"/>
  <c r="C4" i="5" s="1"/>
  <c r="H80" i="1" l="1"/>
  <c r="G80" l="1"/>
  <c r="J52" i="4" l="1"/>
  <c r="J56"/>
  <c r="J64"/>
  <c r="J45" i="5"/>
  <c r="J43" i="4"/>
  <c r="J47"/>
  <c r="J59" i="5"/>
  <c r="J71"/>
  <c r="J74"/>
  <c r="J72"/>
  <c r="J42"/>
  <c r="J46" i="4"/>
  <c r="J58" i="5"/>
  <c r="J60" i="4"/>
  <c r="J40"/>
  <c r="J43" i="5" l="1"/>
  <c r="J45" i="4"/>
  <c r="J45" i="1" s="1"/>
  <c r="J47" i="5"/>
  <c r="J63" i="4"/>
  <c r="J63" i="5"/>
  <c r="J77"/>
  <c r="J42" i="4"/>
  <c r="J58"/>
  <c r="J71"/>
  <c r="J77"/>
  <c r="J59"/>
  <c r="J61"/>
  <c r="J76" i="5"/>
  <c r="J76" i="4"/>
  <c r="J29"/>
  <c r="J29" i="5"/>
  <c r="J54" i="4"/>
  <c r="J54" i="5"/>
  <c r="J21"/>
  <c r="J51" i="4"/>
  <c r="J51" i="5"/>
  <c r="J35" i="4"/>
  <c r="J35" i="5"/>
  <c r="J17" i="4"/>
  <c r="J41"/>
  <c r="J73"/>
  <c r="J73" i="5"/>
  <c r="J26"/>
  <c r="J26" i="4"/>
  <c r="J10" i="5"/>
  <c r="J10" i="4"/>
  <c r="J37" i="5"/>
  <c r="J37" i="4"/>
  <c r="J55" i="5"/>
  <c r="J55" i="4"/>
  <c r="J39" i="5"/>
  <c r="J23" i="4"/>
  <c r="J23" i="5"/>
  <c r="J69" i="4"/>
  <c r="J69" i="5"/>
  <c r="J25"/>
  <c r="J25" i="4"/>
  <c r="J68" i="5"/>
  <c r="J36" i="4"/>
  <c r="J36" i="5"/>
  <c r="J20" i="4"/>
  <c r="J62" i="5"/>
  <c r="J49" i="4"/>
  <c r="J49" i="5"/>
  <c r="J62" i="4"/>
  <c r="J30"/>
  <c r="J30" i="5"/>
  <c r="J14"/>
  <c r="J53"/>
  <c r="J53" i="4"/>
  <c r="J27"/>
  <c r="J27" i="5"/>
  <c r="J11"/>
  <c r="J11" i="4"/>
  <c r="J33" i="5"/>
  <c r="J40"/>
  <c r="J24" i="4"/>
  <c r="J60" i="5"/>
  <c r="J61"/>
  <c r="J13"/>
  <c r="J13" i="4"/>
  <c r="J66" i="5"/>
  <c r="J34"/>
  <c r="J18"/>
  <c r="J18" i="4"/>
  <c r="J65"/>
  <c r="J65" i="5"/>
  <c r="J31"/>
  <c r="J31" i="4"/>
  <c r="J15"/>
  <c r="J75" i="5"/>
  <c r="J75" i="4"/>
  <c r="J44"/>
  <c r="J44" i="5"/>
  <c r="J28" i="4"/>
  <c r="J28" i="5"/>
  <c r="J12"/>
  <c r="J12" i="4"/>
  <c r="J64" i="5"/>
  <c r="J56"/>
  <c r="J52"/>
  <c r="J74" i="4"/>
  <c r="J74" i="1" s="1"/>
  <c r="J46" i="5"/>
  <c r="J72" i="4"/>
  <c r="J70" i="5"/>
  <c r="J70" i="4"/>
  <c r="J38" i="5"/>
  <c r="J38" i="4"/>
  <c r="J22"/>
  <c r="J22" i="5"/>
  <c r="J67" i="4"/>
  <c r="J67" i="5"/>
  <c r="J19"/>
  <c r="J19" i="4"/>
  <c r="J57"/>
  <c r="J57" i="5"/>
  <c r="J48" i="4"/>
  <c r="J48" i="5"/>
  <c r="J32" i="4"/>
  <c r="J16" i="5"/>
  <c r="J60" i="1" l="1"/>
  <c r="J47"/>
  <c r="J46"/>
  <c r="J56"/>
  <c r="J77"/>
  <c r="J52"/>
  <c r="J64"/>
  <c r="J43"/>
  <c r="J42"/>
  <c r="J61"/>
  <c r="J63"/>
  <c r="J76"/>
  <c r="J9" i="4"/>
  <c r="J34"/>
  <c r="J66"/>
  <c r="J17" i="5"/>
  <c r="J21" i="4"/>
  <c r="J32" i="5"/>
  <c r="J16" i="4"/>
  <c r="J16" i="1" s="1"/>
  <c r="J70"/>
  <c r="J59"/>
  <c r="J72"/>
  <c r="J15" i="5"/>
  <c r="J9"/>
  <c r="J62" i="1"/>
  <c r="J71"/>
  <c r="J41" i="5"/>
  <c r="J44" i="1"/>
  <c r="J68" i="4"/>
  <c r="J68" i="1" s="1"/>
  <c r="J20" i="5"/>
  <c r="J39" i="4"/>
  <c r="J58" i="1"/>
  <c r="J75"/>
  <c r="J24" i="5"/>
  <c r="J40" i="1"/>
  <c r="J33" i="4"/>
  <c r="J14"/>
  <c r="J14" i="1" s="1"/>
  <c r="J20" l="1"/>
  <c r="J34"/>
  <c r="J39"/>
  <c r="J66"/>
  <c r="J24"/>
  <c r="J32"/>
  <c r="J33"/>
  <c r="J9"/>
  <c r="J15"/>
  <c r="J17"/>
  <c r="J21"/>
  <c r="J41"/>
  <c r="J28"/>
  <c r="J73"/>
  <c r="J30"/>
  <c r="J54"/>
  <c r="J25"/>
  <c r="J27"/>
  <c r="J57"/>
  <c r="F78" i="5"/>
  <c r="J29" i="1"/>
  <c r="J53"/>
  <c r="J55"/>
  <c r="F78" i="3"/>
  <c r="J38" i="1"/>
  <c r="J37"/>
  <c r="J22"/>
  <c r="J26"/>
  <c r="J49"/>
  <c r="J13"/>
  <c r="J67"/>
  <c r="J48"/>
  <c r="J11"/>
  <c r="J69"/>
  <c r="J31"/>
  <c r="J78" i="4"/>
  <c r="J23" i="1"/>
  <c r="J12"/>
  <c r="J10"/>
  <c r="J18"/>
  <c r="J65"/>
  <c r="J36"/>
  <c r="J35"/>
  <c r="J19"/>
  <c r="J51"/>
  <c r="J78" i="5"/>
  <c r="F78" i="4"/>
  <c r="F78" i="1" l="1"/>
  <c r="J78" i="3"/>
  <c r="F80" i="1" l="1"/>
  <c r="J78"/>
  <c r="J80" l="1"/>
</calcChain>
</file>

<file path=xl/sharedStrings.xml><?xml version="1.0" encoding="utf-8"?>
<sst xmlns="http://schemas.openxmlformats.org/spreadsheetml/2006/main" count="341" uniqueCount="94">
  <si>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</si>
  <si>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</si>
  <si>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</si>
  <si>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</si>
  <si>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</si>
  <si>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</si>
  <si>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</si>
  <si>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</si>
  <si>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</si>
  <si>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</si>
  <si>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</si>
  <si>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</si>
  <si>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</si>
  <si>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</si>
  <si>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</si>
  <si>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</si>
  <si>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</si>
  <si>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</si>
  <si>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</si>
  <si>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</si>
  <si>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</si>
  <si>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</si>
  <si>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</si>
  <si>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</si>
  <si>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</si>
  <si>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</si>
  <si>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</si>
  <si>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</si>
  <si>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</si>
  <si>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</si>
  <si>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</si>
  <si>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</si>
  <si>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</si>
  <si>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</si>
  <si>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</si>
  <si>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</si>
  <si>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</si>
  <si>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ФКУЗ "МСЧ МВД по Смоленской области"</t>
  </si>
  <si>
    <t xml:space="preserve">ФКУЗ МСЧ -67 ФСИН России </t>
  </si>
  <si>
    <t>ООО "Андромед"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</si>
  <si>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</si>
  <si>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</si>
  <si>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</si>
  <si>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</si>
  <si>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ООО "Клиника Позвоночника 2К"</t>
  </si>
  <si>
    <t>ООО "Клиника Эксперт Смоленск"</t>
  </si>
  <si>
    <t>ИТОГ</t>
  </si>
  <si>
    <t>ООО "ВИТАЛАБ"</t>
  </si>
  <si>
    <t>руб.</t>
  </si>
  <si>
    <t>Приложение № 8</t>
  </si>
  <si>
    <t>ООО "Нефрофарм"</t>
  </si>
  <si>
    <t>ОГБУЗ "Починковская РБ"</t>
  </si>
  <si>
    <t>Реестровый номер</t>
  </si>
  <si>
    <t>ИТОГО</t>
  </si>
  <si>
    <t>Межтерриториальные расчеты</t>
  </si>
  <si>
    <t>ВСЕГО</t>
  </si>
  <si>
    <t xml:space="preserve">ФГБУЗ МСЧ № 135 ФМБА России 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</si>
  <si>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</si>
  <si>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</si>
  <si>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</si>
  <si>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</si>
  <si>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</si>
  <si>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Смоленский филиал ООО "БМК"</t>
  </si>
  <si>
    <t>МЧУ "Нефросовет-Иваново"</t>
  </si>
  <si>
    <t>ОГБУЗ "СОКПБ"</t>
  </si>
  <si>
    <t>ООО "Семья-Смоленск"</t>
  </si>
  <si>
    <t>ОГБУЗ "Вяземская ЦРБ"</t>
  </si>
  <si>
    <t>ОГБУЗ "Сычевская ЦРБ"</t>
  </si>
  <si>
    <t>ОГБУЗ "Ельнинская ЦРБ"</t>
  </si>
  <si>
    <t>Специализированная скорая помощь экстренных консультативных бригад</t>
  </si>
  <si>
    <t>АСП ООО "Капитал МС"- Филиал в Смоленской области</t>
  </si>
  <si>
    <t>Смоленский филиал АО "Страховая компания "СОГАЗ-Мед"</t>
  </si>
  <si>
    <t>Филиал АО "МАКС-М" в г. Смоленске</t>
  </si>
  <si>
    <t>ОГБУЗ "Клиническая больница №1"</t>
  </si>
  <si>
    <t>ООО "ЛДЦ МИБС-СМОЛЕНСК"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</si>
  <si>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</si>
  <si>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</si>
  <si>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</si>
  <si>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"М-Лайн"</t>
  </si>
  <si>
    <t>ООО "Альфамед"</t>
  </si>
  <si>
    <t>ООО "Диагностика Смоленск" (г.Вязьма)</t>
  </si>
  <si>
    <t>ООО "Медицина плюс"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</si>
  <si>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</si>
  <si>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</si>
  <si>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</si>
  <si>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ОГБУЗ "Смоленский кожно-венерологический диспансер"</t>
  </si>
  <si>
    <t>ООО МЦ "Гинея"</t>
  </si>
  <si>
    <t>ООО "Домашний доктор"</t>
  </si>
  <si>
    <t>ВСЕГО 2025 год</t>
  </si>
  <si>
    <t>Стоимость медицинской помощи в разрезе медицинских и страховых медицинских организаций на 2025 год</t>
  </si>
  <si>
    <t>ООО "Гинея"</t>
  </si>
  <si>
    <t>Калужский филиал ФГАУ НМИЦ "МНТК «Микрохирургия глаза» им. акад. С.Н. Федорова" Минздрава России</t>
  </si>
  <si>
    <t>Утверждено на заседании Комиссии по разработке Территориальной программы ОМС на 2025 год от 23.05.2025</t>
  </si>
  <si>
    <t>ОГБУЗ "Смоленская городская поликлиника"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</si>
</sst>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_-* #,##0.000000\ _₽_-;\-* #,##0.000000\ _₽_-;_-* &quot;-&quot;??\ _₽_-;_-@_-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3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4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0" fillId="0" borderId="0" xfId="0" applyNumberFormat="1" applyFill="1"/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/>
    <xf numFmtId="1" fontId="8" fillId="0" borderId="4" xfId="1" applyNumberFormat="1" applyFont="1" applyFill="1" applyBorder="1" applyAlignment="1" applyProtection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Border="1" applyAlignment="1"/>
    <xf numFmtId="0" fontId="5" fillId="0" borderId="0" xfId="0" applyFont="1" applyFill="1" applyBorder="1" applyAlignment="1">
      <alignment horizontal="center" wrapText="1"/>
    </xf>
    <xf numFmtId="165" fontId="0" fillId="0" borderId="0" xfId="11" applyNumberFormat="1" applyFont="1" applyFill="1"/>
    <xf numFmtId="49" fontId="17" fillId="2" borderId="4" xfId="1" applyNumberFormat="1" applyFont="1" applyFill="1" applyBorder="1" applyAlignment="1" applyProtection="1">
      <alignment horizontal="left" vertical="center" wrapText="1"/>
    </xf>
    <xf numFmtId="49" fontId="17" fillId="0" borderId="4" xfId="1" applyNumberFormat="1" applyFont="1" applyFill="1" applyBorder="1" applyAlignment="1" applyProtection="1">
      <alignment horizontal="left" vertical="center" wrapText="1"/>
    </xf>
    <xf numFmtId="49" fontId="17" fillId="2" borderId="5" xfId="1" applyNumberFormat="1" applyFont="1" applyFill="1" applyBorder="1" applyAlignment="1" applyProtection="1">
      <alignment horizontal="left" vertical="center" wrapText="1"/>
    </xf>
    <xf numFmtId="49" fontId="17" fillId="2" borderId="4" xfId="1" applyNumberFormat="1" applyFont="1" applyFill="1" applyBorder="1" applyAlignment="1" applyProtection="1">
      <alignment vertical="center" wrapText="1"/>
    </xf>
    <xf numFmtId="49" fontId="18" fillId="2" borderId="4" xfId="1" applyNumberFormat="1" applyFont="1" applyFill="1" applyBorder="1" applyAlignment="1" applyProtection="1">
      <alignment vertical="center" wrapText="1"/>
    </xf>
    <xf numFmtId="49" fontId="18" fillId="2" borderId="5" xfId="1" applyNumberFormat="1" applyFont="1" applyFill="1" applyBorder="1" applyAlignment="1" applyProtection="1">
      <alignment vertical="center" wrapText="1"/>
    </xf>
    <xf numFmtId="49" fontId="18" fillId="2" borderId="4" xfId="1" applyNumberFormat="1" applyFont="1" applyFill="1" applyBorder="1" applyAlignment="1" applyProtection="1">
      <alignment horizontal="left" vertical="center" wrapText="1"/>
    </xf>
    <xf numFmtId="0" fontId="19" fillId="2" borderId="4" xfId="0" applyFont="1" applyFill="1" applyBorder="1" applyAlignment="1">
      <alignment vertical="top" wrapText="1"/>
    </xf>
    <xf numFmtId="165" fontId="5" fillId="0" borderId="0" xfId="11" applyNumberFormat="1" applyFont="1" applyFill="1" applyBorder="1" applyAlignment="1">
      <alignment horizontal="center" wrapText="1"/>
    </xf>
    <xf numFmtId="165" fontId="3" fillId="0" borderId="0" xfId="11" applyNumberFormat="1" applyFont="1" applyFill="1"/>
    <xf numFmtId="165" fontId="3" fillId="0" borderId="0" xfId="11" applyNumberFormat="1" applyFont="1" applyFill="1" applyBorder="1" applyAlignment="1">
      <alignment horizontal="right"/>
    </xf>
    <xf numFmtId="165" fontId="3" fillId="0" borderId="0" xfId="11" applyNumberFormat="1" applyFont="1" applyFill="1" applyBorder="1" applyAlignment="1"/>
    <xf numFmtId="43" fontId="2" fillId="0" borderId="0" xfId="11" applyNumberFormat="1" applyFont="1" applyFill="1"/>
    <xf numFmtId="43" fontId="3" fillId="0" borderId="0" xfId="11" applyNumberFormat="1" applyFont="1" applyFill="1" applyBorder="1" applyAlignment="1">
      <alignment horizontal="right" wrapText="1"/>
    </xf>
    <xf numFmtId="43" fontId="9" fillId="0" borderId="4" xfId="11" applyNumberFormat="1" applyFont="1" applyFill="1" applyBorder="1" applyAlignment="1">
      <alignment horizontal="center" vertical="center" wrapText="1"/>
    </xf>
    <xf numFmtId="43" fontId="0" fillId="0" borderId="4" xfId="11" applyNumberFormat="1" applyFont="1" applyFill="1" applyBorder="1"/>
    <xf numFmtId="0" fontId="15" fillId="0" borderId="0" xfId="0" applyFont="1" applyFill="1" applyAlignment="1">
      <alignment wrapText="1"/>
    </xf>
    <xf numFmtId="0" fontId="15" fillId="0" borderId="0" xfId="0" applyFont="1" applyFill="1" applyBorder="1" applyAlignment="1">
      <alignment wrapText="1"/>
    </xf>
    <xf numFmtId="49" fontId="9" fillId="2" borderId="4" xfId="1" applyNumberFormat="1" applyFont="1" applyFill="1" applyBorder="1" applyAlignment="1" applyProtection="1">
      <alignment horizontal="left" vertical="center" wrapText="1"/>
    </xf>
    <xf numFmtId="49" fontId="9" fillId="0" borderId="4" xfId="1" applyNumberFormat="1" applyFont="1" applyFill="1" applyBorder="1" applyAlignment="1" applyProtection="1">
      <alignment horizontal="left" vertical="center" wrapText="1"/>
    </xf>
    <xf numFmtId="49" fontId="9" fillId="2" borderId="5" xfId="1" applyNumberFormat="1" applyFont="1" applyFill="1" applyBorder="1" applyAlignment="1" applyProtection="1">
      <alignment horizontal="left" vertical="center" wrapText="1"/>
    </xf>
    <xf numFmtId="49" fontId="9" fillId="2" borderId="4" xfId="1" applyNumberFormat="1" applyFont="1" applyFill="1" applyBorder="1" applyAlignment="1" applyProtection="1">
      <alignment vertical="center" wrapText="1"/>
    </xf>
    <xf numFmtId="49" fontId="9" fillId="2" borderId="5" xfId="1" applyNumberFormat="1" applyFont="1" applyFill="1" applyBorder="1" applyAlignment="1" applyProtection="1">
      <alignment vertical="center" wrapText="1"/>
    </xf>
    <xf numFmtId="0" fontId="21" fillId="2" borderId="4" xfId="0" applyFont="1" applyFill="1" applyBorder="1" applyAlignment="1">
      <alignment vertical="top" wrapText="1"/>
    </xf>
    <xf numFmtId="49" fontId="22" fillId="0" borderId="3" xfId="1" applyNumberFormat="1" applyFont="1" applyFill="1" applyBorder="1" applyAlignment="1" applyProtection="1">
      <alignment horizontal="left" vertical="center" wrapText="1"/>
    </xf>
    <xf numFmtId="0" fontId="16" fillId="0" borderId="0" xfId="0" applyFont="1" applyFill="1" applyAlignment="1">
      <alignment wrapText="1"/>
    </xf>
    <xf numFmtId="43" fontId="4" fillId="2" borderId="4" xfId="11" applyNumberFormat="1" applyFont="1" applyFill="1" applyBorder="1" applyAlignment="1">
      <alignment horizontal="center" vertical="center" wrapText="1"/>
    </xf>
    <xf numFmtId="43" fontId="9" fillId="2" borderId="4" xfId="11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5" fontId="4" fillId="0" borderId="4" xfId="1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3" fontId="0" fillId="0" borderId="0" xfId="11" applyFont="1" applyFill="1"/>
    <xf numFmtId="165" fontId="0" fillId="0" borderId="0" xfId="0" applyNumberFormat="1" applyFill="1"/>
    <xf numFmtId="166" fontId="0" fillId="0" borderId="0" xfId="11" applyNumberFormat="1" applyFont="1" applyFill="1"/>
    <xf numFmtId="43" fontId="9" fillId="2" borderId="4" xfId="11" applyNumberFormat="1" applyFont="1" applyFill="1" applyBorder="1" applyAlignment="1" applyProtection="1">
      <alignment horizontal="center" vertical="center" wrapText="1"/>
      <protection locked="0"/>
    </xf>
    <xf numFmtId="4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4" fontId="9" fillId="0" borderId="4" xfId="0" applyNumberFormat="1" applyFont="1" applyFill="1" applyBorder="1" applyAlignment="1">
      <alignment horizontal="center" vertical="center" wrapText="1"/>
    </xf>
    <xf numFmtId="4" fontId="20" fillId="0" borderId="4" xfId="0" applyNumberFormat="1" applyFont="1" applyFill="1" applyBorder="1" applyAlignment="1">
      <alignment horizontal="center" vertical="center" wrapText="1"/>
    </xf>
    <xf numFmtId="4" fontId="0" fillId="2" borderId="0" xfId="0" applyNumberFormat="1" applyFont="1" applyFill="1"/>
    <xf numFmtId="43" fontId="8" fillId="2" borderId="4" xfId="11" applyFont="1" applyFill="1" applyBorder="1" applyAlignment="1" applyProtection="1">
      <alignment horizontal="center" vertical="center" wrapText="1"/>
      <protection locked="0"/>
    </xf>
    <xf numFmtId="43" fontId="9" fillId="0" borderId="4" xfId="11" applyFont="1" applyFill="1" applyBorder="1" applyAlignment="1">
      <alignment horizontal="center" vertical="center" wrapText="1"/>
    </xf>
    <xf numFmtId="43" fontId="20" fillId="0" borderId="4" xfId="11" applyFont="1" applyFill="1" applyBorder="1" applyAlignment="1">
      <alignment horizontal="center" vertical="center" wrapText="1"/>
    </xf>
    <xf numFmtId="43" fontId="0" fillId="2" borderId="0" xfId="11" applyFont="1" applyFill="1"/>
    <xf numFmtId="0" fontId="15" fillId="0" borderId="4" xfId="0" applyFont="1" applyFill="1" applyBorder="1" applyAlignment="1">
      <alignment horizontal="center" vertical="center" wrapText="1"/>
    </xf>
    <xf numFmtId="43" fontId="3" fillId="0" borderId="0" xfId="1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vertical="center" wrapText="1"/>
    </xf>
  </cellXfs>
  <cellStyles count="12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" xfId="11" builtinId="3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L82"/>
  <sheetViews>
    <sheetView tabSelected="1" zoomScale="70" zoomScaleNormal="70" workbookViewId="0">
      <pane xSplit="3" ySplit="7" topLeftCell="D50" activePane="bottomRight" state="frozen"/>
      <selection pane="topRight" activeCell="C1" sqref="C1"/>
      <selection pane="bottomLeft" activeCell="A8" sqref="A8"/>
      <selection pane="bottomRight" activeCell="A60" sqref="A60:XFD60"/>
    </sheetView>
  </sheetViews>
  <sheetFormatPr defaultColWidth="8.85546875" defaultRowHeight="18.75"/>
  <cols>
    <col min="1" max="1" width="4.42578125" style="26" customWidth="1"/>
    <col min="2" max="2" width="8.85546875" style="11"/>
    <col min="3" max="3" width="41.140625" style="56" customWidth="1"/>
    <col min="4" max="4" width="25.140625" style="30" customWidth="1"/>
    <col min="5" max="5" width="23.42578125" style="30" customWidth="1"/>
    <col min="6" max="7" width="24.5703125" style="30" customWidth="1"/>
    <col min="8" max="8" width="27" style="30" customWidth="1"/>
    <col min="9" max="9" width="24" style="30" customWidth="1"/>
    <col min="10" max="10" width="28.85546875" style="43" customWidth="1"/>
    <col min="11" max="11" width="15.7109375" style="3" bestFit="1" customWidth="1"/>
    <col min="12" max="16384" width="8.85546875" style="3"/>
  </cols>
  <sheetData>
    <row r="1" spans="1:12" ht="24.75" customHeight="1">
      <c r="A1" s="21"/>
      <c r="C1" s="47"/>
      <c r="D1" s="40"/>
      <c r="E1" s="40"/>
      <c r="F1" s="40"/>
      <c r="G1" s="40"/>
      <c r="H1" s="75" t="s">
        <v>49</v>
      </c>
      <c r="I1" s="75"/>
      <c r="J1" s="75"/>
    </row>
    <row r="2" spans="1:12" ht="21" customHeight="1">
      <c r="A2" s="21"/>
      <c r="C2" s="80" t="s">
        <v>92</v>
      </c>
      <c r="D2" s="80"/>
      <c r="E2" s="80"/>
      <c r="F2" s="80"/>
      <c r="G2" s="80"/>
      <c r="H2" s="80"/>
      <c r="I2" s="80"/>
      <c r="J2" s="80"/>
    </row>
    <row r="3" spans="1:12">
      <c r="A3" s="22"/>
      <c r="C3" s="48"/>
      <c r="D3" s="42"/>
      <c r="E3" s="42"/>
      <c r="F3" s="41"/>
      <c r="G3" s="41"/>
      <c r="H3" s="75"/>
      <c r="I3" s="75"/>
      <c r="J3" s="75"/>
    </row>
    <row r="4" spans="1:12">
      <c r="A4" s="22"/>
      <c r="C4" s="76" t="s">
        <v>89</v>
      </c>
      <c r="D4" s="76"/>
      <c r="E4" s="76"/>
      <c r="F4" s="76"/>
      <c r="G4" s="76"/>
      <c r="H4" s="76"/>
      <c r="I4" s="76"/>
      <c r="J4" s="76"/>
    </row>
    <row r="5" spans="1:12" ht="24" customHeight="1">
      <c r="A5" s="23"/>
      <c r="C5" s="76"/>
      <c r="D5" s="76"/>
      <c r="E5" s="76"/>
      <c r="F5" s="76"/>
      <c r="G5" s="76"/>
      <c r="H5" s="76"/>
      <c r="I5" s="39"/>
      <c r="J5" s="44" t="s">
        <v>48</v>
      </c>
    </row>
    <row r="6" spans="1:12" ht="21.6" customHeight="1">
      <c r="A6" s="74" t="s">
        <v>1</v>
      </c>
      <c r="B6" s="74" t="s">
        <v>52</v>
      </c>
      <c r="C6" s="77" t="s">
        <v>0</v>
      </c>
      <c r="D6" s="78"/>
      <c r="E6" s="78"/>
      <c r="F6" s="78"/>
      <c r="G6" s="78"/>
      <c r="H6" s="78"/>
      <c r="I6" s="78"/>
      <c r="J6" s="79"/>
    </row>
    <row r="7" spans="1:12" s="61" customFormat="1" ht="95.25" customHeight="1">
      <c r="A7" s="74"/>
      <c r="B7" s="74" t="s">
        <v>52</v>
      </c>
      <c r="C7" s="59" t="s">
        <v>2</v>
      </c>
      <c r="D7" s="60" t="s">
        <v>3</v>
      </c>
      <c r="E7" s="60" t="s">
        <v>4</v>
      </c>
      <c r="F7" s="60" t="s">
        <v>5</v>
      </c>
      <c r="G7" s="60" t="s">
        <v>6</v>
      </c>
      <c r="H7" s="60" t="s">
        <v>7</v>
      </c>
      <c r="I7" s="60" t="s">
        <v>69</v>
      </c>
      <c r="J7" s="57" t="s">
        <v>88</v>
      </c>
    </row>
    <row r="8" spans="1:12" ht="57.75" customHeight="1">
      <c r="A8" s="24">
        <v>1</v>
      </c>
      <c r="B8" s="14">
        <v>670001</v>
      </c>
      <c r="C8" s="49" t="s">
        <v>12</v>
      </c>
      <c r="D8" s="65">
        <f>согаз!D8+макс!D8+капитал!D8</f>
        <v>0</v>
      </c>
      <c r="E8" s="65">
        <f>согаз!E8+макс!E8+капитал!E8</f>
        <v>0</v>
      </c>
      <c r="F8" s="65">
        <f>согаз!F8+макс!F8+капитал!F8</f>
        <v>0</v>
      </c>
      <c r="G8" s="65">
        <f>согаз!G8+макс!G8+капитал!G8</f>
        <v>14392078</v>
      </c>
      <c r="H8" s="65">
        <f>согаз!H8+макс!H8+капитал!H8</f>
        <v>0</v>
      </c>
      <c r="I8" s="65">
        <f>согаз!I8+макс!I8+капитал!I8</f>
        <v>0</v>
      </c>
      <c r="J8" s="58">
        <f>согаз!J8+макс!J8+капитал!J8</f>
        <v>14392078</v>
      </c>
      <c r="L8" s="63"/>
    </row>
    <row r="9" spans="1:12" ht="57.75" customHeight="1">
      <c r="A9" s="24">
        <v>2</v>
      </c>
      <c r="B9" s="15">
        <v>670002</v>
      </c>
      <c r="C9" s="49" t="s">
        <v>8</v>
      </c>
      <c r="D9" s="65">
        <f>согаз!D9+макс!D9+капитал!D9</f>
        <v>1850541586.7099996</v>
      </c>
      <c r="E9" s="65">
        <f>согаз!E9+макс!E9+капитал!E9</f>
        <v>263426804</v>
      </c>
      <c r="F9" s="65">
        <f>согаз!F9+макс!F9+капитал!F9</f>
        <v>71846832.400000006</v>
      </c>
      <c r="G9" s="65">
        <f>согаз!G9+макс!G9+капитал!G9</f>
        <v>116022895.5075372</v>
      </c>
      <c r="H9" s="65">
        <f>согаз!H9+макс!H9+капитал!H9</f>
        <v>0</v>
      </c>
      <c r="I9" s="65">
        <f>согаз!I9+макс!I9+капитал!I9</f>
        <v>10359029</v>
      </c>
      <c r="J9" s="58">
        <f>согаз!J9+макс!J9+капитал!J9</f>
        <v>2048770343.6175368</v>
      </c>
      <c r="L9" s="63"/>
    </row>
    <row r="10" spans="1:12" ht="57.75" customHeight="1">
      <c r="A10" s="24">
        <v>3</v>
      </c>
      <c r="B10" s="15">
        <v>670003</v>
      </c>
      <c r="C10" s="49" t="s">
        <v>9</v>
      </c>
      <c r="D10" s="65">
        <f>согаз!D10+макс!D10+капитал!D10</f>
        <v>228202382.00999999</v>
      </c>
      <c r="E10" s="65">
        <f>согаз!E10+макс!E10+капитал!E10</f>
        <v>7744045</v>
      </c>
      <c r="F10" s="65">
        <f>согаз!F10+макс!F10+капитал!F10</f>
        <v>36892059.350000001</v>
      </c>
      <c r="G10" s="65">
        <f>согаз!G10+макс!G10+капитал!G10</f>
        <v>43971650.029336661</v>
      </c>
      <c r="H10" s="65">
        <f>согаз!H10+макс!H10+капитал!H10</f>
        <v>0</v>
      </c>
      <c r="I10" s="65">
        <f>согаз!I10+макс!I10+капитал!I10</f>
        <v>9686770</v>
      </c>
      <c r="J10" s="58">
        <f>согаз!J10+макс!J10+капитал!J10</f>
        <v>318752861.38933665</v>
      </c>
      <c r="L10" s="63"/>
    </row>
    <row r="11" spans="1:12" ht="57.75" customHeight="1">
      <c r="A11" s="24">
        <v>4</v>
      </c>
      <c r="B11" s="14">
        <v>670004</v>
      </c>
      <c r="C11" s="49" t="s">
        <v>10</v>
      </c>
      <c r="D11" s="65">
        <f>согаз!D11+макс!D11+капитал!D11</f>
        <v>0</v>
      </c>
      <c r="E11" s="65">
        <f>согаз!E11+макс!E11+капитал!E11</f>
        <v>0</v>
      </c>
      <c r="F11" s="65">
        <f>согаз!F11+макс!F11+капитал!F11</f>
        <v>0</v>
      </c>
      <c r="G11" s="65">
        <f>согаз!G11+макс!G11+капитал!G11</f>
        <v>78043054</v>
      </c>
      <c r="H11" s="65">
        <f>согаз!H11+макс!H11+капитал!H11</f>
        <v>0</v>
      </c>
      <c r="I11" s="65">
        <f>согаз!I11+макс!I11+капитал!I11</f>
        <v>0</v>
      </c>
      <c r="J11" s="58">
        <f>согаз!J11+макс!J11+капитал!J11</f>
        <v>78043054</v>
      </c>
      <c r="L11" s="63"/>
    </row>
    <row r="12" spans="1:12" ht="56.25">
      <c r="A12" s="24">
        <v>5</v>
      </c>
      <c r="B12" s="15">
        <v>670005</v>
      </c>
      <c r="C12" s="49" t="s">
        <v>11</v>
      </c>
      <c r="D12" s="65">
        <f>согаз!D12+макс!D12+капитал!D12</f>
        <v>709897141.51999998</v>
      </c>
      <c r="E12" s="65">
        <f>согаз!E12+макс!E12+капитал!E12</f>
        <v>125496500</v>
      </c>
      <c r="F12" s="65">
        <f>согаз!F12+макс!F12+капитал!F12</f>
        <v>701657603.06999993</v>
      </c>
      <c r="G12" s="65">
        <f>согаз!G12+макс!G12+капитал!G12</f>
        <v>221199301.38</v>
      </c>
      <c r="H12" s="65">
        <f>согаз!H12+макс!H12+капитал!H12</f>
        <v>0</v>
      </c>
      <c r="I12" s="65">
        <f>согаз!I12+макс!I12+капитал!I12</f>
        <v>0</v>
      </c>
      <c r="J12" s="58">
        <f>согаз!J12+макс!J12+капитал!J12</f>
        <v>1632754045.97</v>
      </c>
      <c r="L12" s="63"/>
    </row>
    <row r="13" spans="1:12" ht="37.5">
      <c r="A13" s="24">
        <v>6</v>
      </c>
      <c r="B13" s="14">
        <v>670012</v>
      </c>
      <c r="C13" s="49" t="s">
        <v>56</v>
      </c>
      <c r="D13" s="65">
        <f>согаз!D13+макс!D13+капитал!D13</f>
        <v>0</v>
      </c>
      <c r="E13" s="65">
        <f>согаз!E13+макс!E13+капитал!E13</f>
        <v>0</v>
      </c>
      <c r="F13" s="65">
        <f>согаз!F13+макс!F13+капитал!F13</f>
        <v>0</v>
      </c>
      <c r="G13" s="65">
        <f>согаз!G13+макс!G13+капитал!G13</f>
        <v>186872917.58814007</v>
      </c>
      <c r="H13" s="65">
        <f>согаз!H13+макс!H13+капитал!H13</f>
        <v>31831061.277612478</v>
      </c>
      <c r="I13" s="65">
        <f>согаз!I13+макс!I13+капитал!I13</f>
        <v>0</v>
      </c>
      <c r="J13" s="58">
        <f>согаз!J13+макс!J13+капитал!J13</f>
        <v>218703978.86575255</v>
      </c>
      <c r="L13" s="63"/>
    </row>
    <row r="14" spans="1:12">
      <c r="A14" s="24">
        <v>7</v>
      </c>
      <c r="B14" s="15">
        <v>670013</v>
      </c>
      <c r="C14" s="49" t="s">
        <v>26</v>
      </c>
      <c r="D14" s="65">
        <f>согаз!D14+макс!D14+капитал!D14</f>
        <v>13240172.620000001</v>
      </c>
      <c r="E14" s="65">
        <f>согаз!E14+макс!E14+капитал!E14</f>
        <v>0</v>
      </c>
      <c r="F14" s="65">
        <f>согаз!F14+макс!F14+капитал!F14</f>
        <v>10992616.32</v>
      </c>
      <c r="G14" s="65">
        <f>согаз!G14+макс!G14+капитал!G14</f>
        <v>68224597.201887086</v>
      </c>
      <c r="H14" s="65">
        <f>согаз!H14+макс!H14+капитал!H14</f>
        <v>0</v>
      </c>
      <c r="I14" s="65">
        <f>согаз!I14+макс!I14+капитал!I14</f>
        <v>0</v>
      </c>
      <c r="J14" s="58">
        <f>согаз!J14+макс!J14+капитал!J14</f>
        <v>92457386.141887084</v>
      </c>
      <c r="L14" s="63"/>
    </row>
    <row r="15" spans="1:12">
      <c r="A15" s="24">
        <v>8</v>
      </c>
      <c r="B15" s="15">
        <v>670015</v>
      </c>
      <c r="C15" s="49" t="s">
        <v>27</v>
      </c>
      <c r="D15" s="65">
        <f>согаз!D15+макс!D15+капитал!D15</f>
        <v>79849509.539999992</v>
      </c>
      <c r="E15" s="65">
        <f>согаз!E15+макс!E15+капитал!E15</f>
        <v>0</v>
      </c>
      <c r="F15" s="65">
        <f>согаз!F15+макс!F15+капитал!F15</f>
        <v>9464536.3899999987</v>
      </c>
      <c r="G15" s="65">
        <f>согаз!G15+макс!G15+капитал!G15</f>
        <v>241493432.33959785</v>
      </c>
      <c r="H15" s="65">
        <f>согаз!H15+макс!H15+капитал!H15</f>
        <v>0</v>
      </c>
      <c r="I15" s="65">
        <f>согаз!I15+макс!I15+капитал!I15</f>
        <v>0</v>
      </c>
      <c r="J15" s="58">
        <f>согаз!J15+макс!J15+капитал!J15</f>
        <v>330807478.26959783</v>
      </c>
      <c r="L15" s="63"/>
    </row>
    <row r="16" spans="1:12">
      <c r="A16" s="24">
        <v>9</v>
      </c>
      <c r="B16" s="15">
        <v>670017</v>
      </c>
      <c r="C16" s="49" t="s">
        <v>28</v>
      </c>
      <c r="D16" s="65">
        <f>согаз!D16+макс!D16+капитал!D16</f>
        <v>28560099.159999996</v>
      </c>
      <c r="E16" s="65">
        <f>согаз!E16+макс!E16+капитал!E16</f>
        <v>0</v>
      </c>
      <c r="F16" s="65">
        <f>согаз!F16+макс!F16+капитал!F16</f>
        <v>9389205.1300000008</v>
      </c>
      <c r="G16" s="65">
        <f>согаз!G16+макс!G16+капитал!G16</f>
        <v>79993200.64612937</v>
      </c>
      <c r="H16" s="65">
        <f>согаз!H16+макс!H16+капитал!H16</f>
        <v>0</v>
      </c>
      <c r="I16" s="65">
        <f>согаз!I16+макс!I16+капитал!I16</f>
        <v>0</v>
      </c>
      <c r="J16" s="58">
        <f>согаз!J16+макс!J16+капитал!J16</f>
        <v>117942504.93612935</v>
      </c>
      <c r="L16" s="63"/>
    </row>
    <row r="17" spans="1:12">
      <c r="A17" s="24">
        <v>10</v>
      </c>
      <c r="B17" s="15">
        <v>670018</v>
      </c>
      <c r="C17" s="49" t="s">
        <v>29</v>
      </c>
      <c r="D17" s="65">
        <f>согаз!D17+макс!D17+капитал!D17</f>
        <v>51455333.730000004</v>
      </c>
      <c r="E17" s="65">
        <f>согаз!E17+макс!E17+капитал!E17</f>
        <v>0</v>
      </c>
      <c r="F17" s="65">
        <f>согаз!F17+макс!F17+капитал!F17</f>
        <v>18522849.410000004</v>
      </c>
      <c r="G17" s="65">
        <f>согаз!G17+макс!G17+капитал!G17</f>
        <v>148684114.92662889</v>
      </c>
      <c r="H17" s="65">
        <f>согаз!H17+макс!H17+капитал!H17</f>
        <v>0</v>
      </c>
      <c r="I17" s="65">
        <f>согаз!I17+макс!I17+капитал!I17</f>
        <v>0</v>
      </c>
      <c r="J17" s="58">
        <f>согаз!J17+макс!J17+капитал!J17</f>
        <v>218662298.06662887</v>
      </c>
      <c r="L17" s="63"/>
    </row>
    <row r="18" spans="1:12">
      <c r="A18" s="24">
        <v>11</v>
      </c>
      <c r="B18" s="15">
        <v>670020</v>
      </c>
      <c r="C18" s="49" t="s">
        <v>68</v>
      </c>
      <c r="D18" s="65">
        <f>согаз!D18+макс!D18+капитал!D18</f>
        <v>29494764.670000002</v>
      </c>
      <c r="E18" s="65">
        <f>согаз!E18+макс!E18+капитал!E18</f>
        <v>0</v>
      </c>
      <c r="F18" s="65">
        <f>согаз!F18+макс!F18+капитал!F18</f>
        <v>11326132.76</v>
      </c>
      <c r="G18" s="65">
        <f>согаз!G18+макс!G18+капитал!G18</f>
        <v>94493856.65668489</v>
      </c>
      <c r="H18" s="65">
        <f>согаз!H18+макс!H18+капитал!H18</f>
        <v>0</v>
      </c>
      <c r="I18" s="65">
        <f>согаз!I18+макс!I18+капитал!I18</f>
        <v>0</v>
      </c>
      <c r="J18" s="58">
        <f>согаз!J18+макс!J18+капитал!J18</f>
        <v>135314754.08668488</v>
      </c>
      <c r="L18" s="63"/>
    </row>
    <row r="19" spans="1:12">
      <c r="A19" s="24">
        <v>12</v>
      </c>
      <c r="B19" s="15">
        <v>670022</v>
      </c>
      <c r="C19" s="49" t="s">
        <v>30</v>
      </c>
      <c r="D19" s="65">
        <f>согаз!D19+макс!D19+капитал!D19</f>
        <v>14370063.16</v>
      </c>
      <c r="E19" s="65">
        <f>согаз!E19+макс!E19+капитал!E19</f>
        <v>0</v>
      </c>
      <c r="F19" s="65">
        <f>согаз!F19+макс!F19+капитал!F19</f>
        <v>8590095.6699999981</v>
      </c>
      <c r="G19" s="65">
        <f>согаз!G19+макс!G19+капитал!G19</f>
        <v>71593463.267750025</v>
      </c>
      <c r="H19" s="65">
        <f>согаз!H19+макс!H19+капитал!H19</f>
        <v>0</v>
      </c>
      <c r="I19" s="65">
        <f>согаз!I19+макс!I19+капитал!I19</f>
        <v>0</v>
      </c>
      <c r="J19" s="58">
        <f>согаз!J19+макс!J19+капитал!J19</f>
        <v>94553622.097750023</v>
      </c>
      <c r="L19" s="63"/>
    </row>
    <row r="20" spans="1:12">
      <c r="A20" s="24">
        <v>13</v>
      </c>
      <c r="B20" s="15">
        <v>670023</v>
      </c>
      <c r="C20" s="49" t="s">
        <v>31</v>
      </c>
      <c r="D20" s="65">
        <f>согаз!D20+макс!D20+капитал!D20</f>
        <v>23470873.609999999</v>
      </c>
      <c r="E20" s="65">
        <f>согаз!E20+макс!E20+капитал!E20</f>
        <v>0</v>
      </c>
      <c r="F20" s="65">
        <f>согаз!F20+макс!F20+капитал!F20</f>
        <v>8228095.1400000006</v>
      </c>
      <c r="G20" s="65">
        <f>согаз!G20+макс!G20+капитал!G20</f>
        <v>74526408.127227753</v>
      </c>
      <c r="H20" s="65">
        <f>согаз!H20+макс!H20+капитал!H20</f>
        <v>0</v>
      </c>
      <c r="I20" s="65">
        <f>согаз!I20+макс!I20+капитал!I20</f>
        <v>0</v>
      </c>
      <c r="J20" s="58">
        <f>согаз!J20+макс!J20+капитал!J20</f>
        <v>106225376.87722777</v>
      </c>
      <c r="L20" s="63"/>
    </row>
    <row r="21" spans="1:12" ht="37.5">
      <c r="A21" s="24">
        <v>14</v>
      </c>
      <c r="B21" s="15">
        <v>670024</v>
      </c>
      <c r="C21" s="49" t="s">
        <v>57</v>
      </c>
      <c r="D21" s="65">
        <f>согаз!D21+макс!D21+капитал!D21</f>
        <v>18599700.559999995</v>
      </c>
      <c r="E21" s="65">
        <f>согаз!E21+макс!E21+капитал!E21</f>
        <v>0</v>
      </c>
      <c r="F21" s="65">
        <f>согаз!F21+макс!F21+капитал!F21</f>
        <v>9420878.9400000013</v>
      </c>
      <c r="G21" s="65">
        <f>согаз!G21+макс!G21+капитал!G21</f>
        <v>71364454.258261591</v>
      </c>
      <c r="H21" s="65">
        <f>согаз!H21+макс!H21+капитал!H21</f>
        <v>0</v>
      </c>
      <c r="I21" s="65">
        <f>согаз!I21+макс!I21+капитал!I21</f>
        <v>0</v>
      </c>
      <c r="J21" s="58">
        <f>согаз!J21+макс!J21+капитал!J21</f>
        <v>99385033.758261591</v>
      </c>
      <c r="L21" s="63"/>
    </row>
    <row r="22" spans="1:12">
      <c r="A22" s="24">
        <v>15</v>
      </c>
      <c r="B22" s="15">
        <v>670026</v>
      </c>
      <c r="C22" s="49" t="s">
        <v>51</v>
      </c>
      <c r="D22" s="65">
        <f>согаз!D22+макс!D22+капитал!D22</f>
        <v>60684877.880000003</v>
      </c>
      <c r="E22" s="65">
        <f>согаз!E22+макс!E22+капитал!E22</f>
        <v>0</v>
      </c>
      <c r="F22" s="65">
        <f>согаз!F22+макс!F22+капитал!F22</f>
        <v>13512423.449999999</v>
      </c>
      <c r="G22" s="65">
        <f>согаз!G22+макс!G22+капитал!G22</f>
        <v>165984351.879179</v>
      </c>
      <c r="H22" s="65">
        <f>согаз!H22+макс!H22+капитал!H22</f>
        <v>0</v>
      </c>
      <c r="I22" s="65">
        <f>согаз!I22+макс!I22+капитал!I22</f>
        <v>0</v>
      </c>
      <c r="J22" s="58">
        <f>согаз!J22+макс!J22+капитал!J22</f>
        <v>240181653.20917898</v>
      </c>
      <c r="L22" s="63"/>
    </row>
    <row r="23" spans="1:12">
      <c r="A23" s="24">
        <v>16</v>
      </c>
      <c r="B23" s="15">
        <v>670027</v>
      </c>
      <c r="C23" s="49" t="s">
        <v>32</v>
      </c>
      <c r="D23" s="65">
        <f>согаз!D23+макс!D23+капитал!D23</f>
        <v>353043241.19000018</v>
      </c>
      <c r="E23" s="65">
        <f>согаз!E23+макс!E23+капитал!E23</f>
        <v>0</v>
      </c>
      <c r="F23" s="65">
        <f>согаз!F23+макс!F23+капитал!F23</f>
        <v>25207597.740000002</v>
      </c>
      <c r="G23" s="65">
        <f>согаз!G23+макс!G23+капитал!G23</f>
        <v>449334075.59644318</v>
      </c>
      <c r="H23" s="65">
        <f>согаз!H23+макс!H23+капитал!H23</f>
        <v>0</v>
      </c>
      <c r="I23" s="65">
        <f>согаз!I23+макс!I23+капитал!I23</f>
        <v>0</v>
      </c>
      <c r="J23" s="58">
        <f>согаз!J23+макс!J23+капитал!J23</f>
        <v>827584914.52644336</v>
      </c>
      <c r="L23" s="63"/>
    </row>
    <row r="24" spans="1:12">
      <c r="A24" s="24">
        <v>17</v>
      </c>
      <c r="B24" s="15">
        <v>670028</v>
      </c>
      <c r="C24" s="49" t="s">
        <v>33</v>
      </c>
      <c r="D24" s="65">
        <f>согаз!D24+макс!D24+капитал!D24</f>
        <v>89298112.830000043</v>
      </c>
      <c r="E24" s="65">
        <f>согаз!E24+макс!E24+капитал!E24</f>
        <v>0</v>
      </c>
      <c r="F24" s="65">
        <f>согаз!F24+макс!F24+капитал!F24</f>
        <v>20145591.880000003</v>
      </c>
      <c r="G24" s="65">
        <f>согаз!G24+макс!G24+капитал!G24</f>
        <v>128730156.35996741</v>
      </c>
      <c r="H24" s="65">
        <f>согаз!H24+макс!H24+капитал!H24</f>
        <v>0</v>
      </c>
      <c r="I24" s="65">
        <f>согаз!I24+макс!I24+капитал!I24</f>
        <v>0</v>
      </c>
      <c r="J24" s="58">
        <f>согаз!J24+макс!J24+капитал!J24</f>
        <v>238173861.06996745</v>
      </c>
      <c r="L24" s="63"/>
    </row>
    <row r="25" spans="1:12">
      <c r="A25" s="24">
        <v>18</v>
      </c>
      <c r="B25" s="15">
        <v>670029</v>
      </c>
      <c r="C25" s="49" t="s">
        <v>58</v>
      </c>
      <c r="D25" s="65">
        <f>согаз!D25+макс!D25+капитал!D25</f>
        <v>312674800.57999992</v>
      </c>
      <c r="E25" s="65">
        <f>согаз!E25+макс!E25+капитал!E25</f>
        <v>0</v>
      </c>
      <c r="F25" s="65">
        <f>согаз!F25+макс!F25+капитал!F25</f>
        <v>19772230.16</v>
      </c>
      <c r="G25" s="65">
        <f>согаз!G25+макс!G25+капитал!G25</f>
        <v>382636220.7624048</v>
      </c>
      <c r="H25" s="65">
        <f>согаз!H25+макс!H25+капитал!H25</f>
        <v>0</v>
      </c>
      <c r="I25" s="65">
        <f>согаз!I25+макс!I25+капитал!I25</f>
        <v>0</v>
      </c>
      <c r="J25" s="58">
        <f>согаз!J25+макс!J25+капитал!J25</f>
        <v>715083251.50240469</v>
      </c>
      <c r="L25" s="63"/>
    </row>
    <row r="26" spans="1:12">
      <c r="A26" s="24">
        <v>19</v>
      </c>
      <c r="B26" s="16">
        <v>670030</v>
      </c>
      <c r="C26" s="50" t="s">
        <v>67</v>
      </c>
      <c r="D26" s="65">
        <f>согаз!D26+макс!D26+капитал!D26</f>
        <v>33790991.559999987</v>
      </c>
      <c r="E26" s="65">
        <f>согаз!E26+макс!E26+капитал!E26</f>
        <v>0</v>
      </c>
      <c r="F26" s="65">
        <f>согаз!F26+макс!F26+капитал!F26</f>
        <v>12622140.93</v>
      </c>
      <c r="G26" s="65">
        <f>согаз!G26+макс!G26+капитал!G26</f>
        <v>115844163.60301697</v>
      </c>
      <c r="H26" s="65">
        <f>согаз!H26+макс!H26+капитал!H26</f>
        <v>0</v>
      </c>
      <c r="I26" s="65">
        <f>согаз!I26+макс!I26+капитал!I26</f>
        <v>0</v>
      </c>
      <c r="J26" s="58">
        <f>согаз!J26+макс!J26+капитал!J26</f>
        <v>162257296.09301695</v>
      </c>
      <c r="L26" s="63"/>
    </row>
    <row r="27" spans="1:12">
      <c r="A27" s="24">
        <v>20</v>
      </c>
      <c r="B27" s="15">
        <v>670033</v>
      </c>
      <c r="C27" s="49" t="s">
        <v>35</v>
      </c>
      <c r="D27" s="65">
        <f>согаз!D27+макс!D27+капитал!D27</f>
        <v>16897480.449999999</v>
      </c>
      <c r="E27" s="65">
        <f>согаз!E27+макс!E27+капитал!E27</f>
        <v>0</v>
      </c>
      <c r="F27" s="65">
        <f>согаз!F27+макс!F27+капитал!F27</f>
        <v>9754506.4600000009</v>
      </c>
      <c r="G27" s="65">
        <f>согаз!G27+макс!G27+капитал!G27</f>
        <v>51565997.525903568</v>
      </c>
      <c r="H27" s="65">
        <f>согаз!H27+макс!H27+капитал!H27</f>
        <v>0</v>
      </c>
      <c r="I27" s="65">
        <f>согаз!I27+макс!I27+капитал!I27</f>
        <v>0</v>
      </c>
      <c r="J27" s="58">
        <f>согаз!J27+макс!J27+капитал!J27</f>
        <v>78217984.435903564</v>
      </c>
      <c r="L27" s="63"/>
    </row>
    <row r="28" spans="1:12">
      <c r="A28" s="24">
        <v>21</v>
      </c>
      <c r="B28" s="15">
        <v>670036</v>
      </c>
      <c r="C28" s="49" t="s">
        <v>36</v>
      </c>
      <c r="D28" s="65">
        <f>согаз!D28+макс!D28+капитал!D28</f>
        <v>210938231.89999998</v>
      </c>
      <c r="E28" s="65">
        <f>согаз!E28+макс!E28+капитал!E28</f>
        <v>0</v>
      </c>
      <c r="F28" s="65">
        <f>согаз!F28+макс!F28+капитал!F28</f>
        <v>23012949.159999996</v>
      </c>
      <c r="G28" s="65">
        <f>согаз!G28+макс!G28+капитал!G28</f>
        <v>372061302.62382489</v>
      </c>
      <c r="H28" s="65">
        <f>согаз!H28+макс!H28+капитал!H28</f>
        <v>0</v>
      </c>
      <c r="I28" s="65">
        <f>согаз!I28+макс!I28+капитал!I28</f>
        <v>0</v>
      </c>
      <c r="J28" s="58">
        <f>согаз!J28+макс!J28+капитал!J28</f>
        <v>606012483.68382478</v>
      </c>
      <c r="L28" s="63"/>
    </row>
    <row r="29" spans="1:12">
      <c r="A29" s="24">
        <v>22</v>
      </c>
      <c r="B29" s="15">
        <v>670039</v>
      </c>
      <c r="C29" s="49" t="s">
        <v>17</v>
      </c>
      <c r="D29" s="65">
        <f>согаз!D29+макс!D29+капитал!D29</f>
        <v>0</v>
      </c>
      <c r="E29" s="65">
        <f>согаз!E29+макс!E29+капитал!E29</f>
        <v>0</v>
      </c>
      <c r="F29" s="65">
        <f>согаз!F29+макс!F29+капитал!F29</f>
        <v>4809611.41</v>
      </c>
      <c r="G29" s="65">
        <f>согаз!G29+макс!G29+капитал!G29</f>
        <v>72034779.390112907</v>
      </c>
      <c r="H29" s="65">
        <f>согаз!H29+макс!H29+капитал!H29</f>
        <v>0</v>
      </c>
      <c r="I29" s="65">
        <f>согаз!I29+макс!I29+капитал!I29</f>
        <v>0</v>
      </c>
      <c r="J29" s="58">
        <f>согаз!J29+макс!J29+капитал!J29</f>
        <v>76844390.800112903</v>
      </c>
      <c r="L29" s="63"/>
    </row>
    <row r="30" spans="1:12">
      <c r="A30" s="24">
        <v>23</v>
      </c>
      <c r="B30" s="15">
        <v>670040</v>
      </c>
      <c r="C30" s="49" t="s">
        <v>18</v>
      </c>
      <c r="D30" s="65">
        <f>согаз!D30+макс!D30+капитал!D30</f>
        <v>0</v>
      </c>
      <c r="E30" s="65">
        <f>согаз!E30+макс!E30+капитал!E30</f>
        <v>0</v>
      </c>
      <c r="F30" s="65">
        <f>согаз!F30+макс!F30+капитал!F30</f>
        <v>7923218.1700000018</v>
      </c>
      <c r="G30" s="65">
        <f>согаз!G30+макс!G30+капитал!G30</f>
        <v>47201734.338198617</v>
      </c>
      <c r="H30" s="65">
        <f>согаз!H30+макс!H30+капитал!H30</f>
        <v>0</v>
      </c>
      <c r="I30" s="65">
        <f>согаз!I30+макс!I30+капитал!I30</f>
        <v>0</v>
      </c>
      <c r="J30" s="58">
        <f>согаз!J30+макс!J30+капитал!J30</f>
        <v>55124952.508198626</v>
      </c>
      <c r="L30" s="63"/>
    </row>
    <row r="31" spans="1:12">
      <c r="A31" s="24">
        <v>24</v>
      </c>
      <c r="B31" s="15">
        <v>670041</v>
      </c>
      <c r="C31" s="49" t="s">
        <v>19</v>
      </c>
      <c r="D31" s="65">
        <f>согаз!D31+макс!D31+капитал!D31</f>
        <v>0</v>
      </c>
      <c r="E31" s="65">
        <f>согаз!E31+макс!E31+капитал!E31</f>
        <v>0</v>
      </c>
      <c r="F31" s="65">
        <f>согаз!F31+макс!F31+капитал!F31</f>
        <v>7392474.6900000013</v>
      </c>
      <c r="G31" s="65">
        <f>согаз!G31+макс!G31+капитал!G31</f>
        <v>70261289.783168942</v>
      </c>
      <c r="H31" s="65">
        <f>согаз!H31+макс!H31+капитал!H31</f>
        <v>0</v>
      </c>
      <c r="I31" s="65">
        <f>согаз!I31+макс!I31+капитал!I31</f>
        <v>0</v>
      </c>
      <c r="J31" s="58">
        <f>согаз!J31+макс!J31+капитал!J31</f>
        <v>77653764.473168939</v>
      </c>
      <c r="L31" s="63"/>
    </row>
    <row r="32" spans="1:12">
      <c r="A32" s="24">
        <v>25</v>
      </c>
      <c r="B32" s="15">
        <v>670042</v>
      </c>
      <c r="C32" s="49" t="s">
        <v>20</v>
      </c>
      <c r="D32" s="65">
        <f>согаз!D32+макс!D32+капитал!D32</f>
        <v>0</v>
      </c>
      <c r="E32" s="65">
        <f>согаз!E32+макс!E32+капитал!E32</f>
        <v>0</v>
      </c>
      <c r="F32" s="65">
        <f>согаз!F32+макс!F32+капитал!F32</f>
        <v>4554997.63</v>
      </c>
      <c r="G32" s="65">
        <f>согаз!G32+макс!G32+капитал!G32</f>
        <v>52907396.962070271</v>
      </c>
      <c r="H32" s="65">
        <f>согаз!H32+макс!H32+капитал!H32</f>
        <v>0</v>
      </c>
      <c r="I32" s="65">
        <f>согаз!I32+макс!I32+капитал!I32</f>
        <v>0</v>
      </c>
      <c r="J32" s="58">
        <f>согаз!J32+макс!J32+капитал!J32</f>
        <v>57462394.592070267</v>
      </c>
      <c r="L32" s="63"/>
    </row>
    <row r="33" spans="1:12">
      <c r="A33" s="24">
        <v>26</v>
      </c>
      <c r="B33" s="15">
        <v>670043</v>
      </c>
      <c r="C33" s="49" t="s">
        <v>21</v>
      </c>
      <c r="D33" s="65">
        <f>согаз!D33+макс!D33+капитал!D33</f>
        <v>0</v>
      </c>
      <c r="E33" s="65">
        <f>согаз!E33+макс!E33+капитал!E33</f>
        <v>0</v>
      </c>
      <c r="F33" s="65">
        <f>согаз!F33+макс!F33+капитал!F33</f>
        <v>4330784.38</v>
      </c>
      <c r="G33" s="65">
        <f>согаз!G33+макс!G33+капитал!G33</f>
        <v>53348387.768399879</v>
      </c>
      <c r="H33" s="65">
        <f>согаз!H33+макс!H33+капитал!H33</f>
        <v>0</v>
      </c>
      <c r="I33" s="65">
        <f>согаз!I33+макс!I33+капитал!I33</f>
        <v>0</v>
      </c>
      <c r="J33" s="58">
        <f>согаз!J33+макс!J33+капитал!J33</f>
        <v>57679172.148399882</v>
      </c>
      <c r="L33" s="63"/>
    </row>
    <row r="34" spans="1:12">
      <c r="A34" s="24">
        <v>27</v>
      </c>
      <c r="B34" s="15">
        <v>670044</v>
      </c>
      <c r="C34" s="49" t="s">
        <v>22</v>
      </c>
      <c r="D34" s="65">
        <f>согаз!D34+макс!D34+капитал!D34</f>
        <v>0</v>
      </c>
      <c r="E34" s="65">
        <f>согаз!E34+макс!E34+капитал!E34</f>
        <v>0</v>
      </c>
      <c r="F34" s="65">
        <f>согаз!F34+макс!F34+капитал!F34</f>
        <v>3926061.41</v>
      </c>
      <c r="G34" s="65">
        <f>согаз!G34+макс!G34+капитал!G34</f>
        <v>43280709.155284628</v>
      </c>
      <c r="H34" s="65">
        <f>согаз!H34+макс!H34+капитал!H34</f>
        <v>0</v>
      </c>
      <c r="I34" s="65">
        <f>согаз!I34+макс!I34+капитал!I34</f>
        <v>0</v>
      </c>
      <c r="J34" s="58">
        <f>согаз!J34+макс!J34+капитал!J34</f>
        <v>47206770.565284625</v>
      </c>
      <c r="L34" s="63"/>
    </row>
    <row r="35" spans="1:12" ht="37.5">
      <c r="A35" s="24">
        <v>28</v>
      </c>
      <c r="B35" s="15">
        <v>670045</v>
      </c>
      <c r="C35" s="49" t="s">
        <v>93</v>
      </c>
      <c r="D35" s="65">
        <f>согаз!D35+макс!D35+капитал!D35</f>
        <v>0</v>
      </c>
      <c r="E35" s="65">
        <f>согаз!E35+макс!E35+капитал!E35</f>
        <v>0</v>
      </c>
      <c r="F35" s="65">
        <f>согаз!F35+макс!F35+капитал!F35</f>
        <v>96581048.430000007</v>
      </c>
      <c r="G35" s="65">
        <f>согаз!G35+макс!G35+капитал!G35</f>
        <v>990835872.24539113</v>
      </c>
      <c r="H35" s="65">
        <f>согаз!H35+макс!H35+капитал!H35</f>
        <v>0</v>
      </c>
      <c r="I35" s="65">
        <f>согаз!I35+макс!I35+капитал!I35</f>
        <v>0</v>
      </c>
      <c r="J35" s="58">
        <f>согаз!J35+макс!J35+капитал!J35</f>
        <v>1087416920.675391</v>
      </c>
      <c r="K35" s="63"/>
      <c r="L35" s="63"/>
    </row>
    <row r="36" spans="1:12" ht="37.5">
      <c r="A36" s="24">
        <v>29</v>
      </c>
      <c r="B36" s="15">
        <v>670046</v>
      </c>
      <c r="C36" s="49" t="s">
        <v>24</v>
      </c>
      <c r="D36" s="65">
        <f>согаз!D36+макс!D36+капитал!D36</f>
        <v>0</v>
      </c>
      <c r="E36" s="65">
        <f>согаз!E36+макс!E36+капитал!E36</f>
        <v>0</v>
      </c>
      <c r="F36" s="65">
        <f>согаз!F36+макс!F36+капитал!F36</f>
        <v>0</v>
      </c>
      <c r="G36" s="65">
        <f>согаз!G36+макс!G36+капитал!G36</f>
        <v>92623025</v>
      </c>
      <c r="H36" s="65">
        <f>согаз!H36+макс!H36+капитал!H36</f>
        <v>0</v>
      </c>
      <c r="I36" s="65">
        <f>согаз!I36+макс!I36+капитал!I36</f>
        <v>0</v>
      </c>
      <c r="J36" s="58">
        <f>согаз!J36+макс!J36+капитал!J36</f>
        <v>92623025</v>
      </c>
      <c r="L36" s="63"/>
    </row>
    <row r="37" spans="1:12" ht="37.5">
      <c r="A37" s="24">
        <v>30</v>
      </c>
      <c r="B37" s="14">
        <v>670047</v>
      </c>
      <c r="C37" s="49" t="s">
        <v>25</v>
      </c>
      <c r="D37" s="65">
        <f>согаз!D37+макс!D37+капитал!D37</f>
        <v>0</v>
      </c>
      <c r="E37" s="65">
        <f>согаз!E37+макс!E37+капитал!E37</f>
        <v>0</v>
      </c>
      <c r="F37" s="65">
        <f>согаз!F37+макс!F37+капитал!F37</f>
        <v>0</v>
      </c>
      <c r="G37" s="65">
        <f>согаз!G37+макс!G37+капитал!G37</f>
        <v>59027530</v>
      </c>
      <c r="H37" s="65">
        <f>согаз!H37+макс!H37+капитал!H37</f>
        <v>0</v>
      </c>
      <c r="I37" s="65">
        <f>согаз!I37+макс!I37+капитал!I37</f>
        <v>0</v>
      </c>
      <c r="J37" s="58">
        <f>согаз!J37+макс!J37+капитал!J37</f>
        <v>59027530</v>
      </c>
      <c r="L37" s="63"/>
    </row>
    <row r="38" spans="1:12" ht="37.5">
      <c r="A38" s="24">
        <v>31</v>
      </c>
      <c r="B38" s="14">
        <v>670048</v>
      </c>
      <c r="C38" s="49" t="s">
        <v>73</v>
      </c>
      <c r="D38" s="65">
        <f>согаз!D38+макс!D38+капитал!D38</f>
        <v>1095918459.3500004</v>
      </c>
      <c r="E38" s="65">
        <f>согаз!E38+макс!E38+капитал!E38</f>
        <v>86464710</v>
      </c>
      <c r="F38" s="65">
        <f>согаз!F38+макс!F38+капитал!F38</f>
        <v>103974971.38</v>
      </c>
      <c r="G38" s="65">
        <f>согаз!G38+макс!G38+капитал!G38</f>
        <v>243721444.06999999</v>
      </c>
      <c r="H38" s="65">
        <f>согаз!H38+макс!H38+капитал!H38</f>
        <v>0</v>
      </c>
      <c r="I38" s="65">
        <f>согаз!I38+макс!I38+капитал!I38</f>
        <v>6888157</v>
      </c>
      <c r="J38" s="58">
        <f>согаз!J38+макс!J38+капитал!J38</f>
        <v>1450503031.8000002</v>
      </c>
      <c r="L38" s="63"/>
    </row>
    <row r="39" spans="1:12" ht="37.5">
      <c r="A39" s="24">
        <v>32</v>
      </c>
      <c r="B39" s="15">
        <v>670049</v>
      </c>
      <c r="C39" s="49" t="s">
        <v>59</v>
      </c>
      <c r="D39" s="65">
        <f>согаз!D39+макс!D39+капитал!D39</f>
        <v>9779837.129999999</v>
      </c>
      <c r="E39" s="65">
        <f>согаз!E39+макс!E39+капитал!E39</f>
        <v>0</v>
      </c>
      <c r="F39" s="65">
        <f>согаз!F39+макс!F39+капитал!F39</f>
        <v>234020.2</v>
      </c>
      <c r="G39" s="65">
        <f>согаз!G39+макс!G39+капитал!G39</f>
        <v>13928638.4</v>
      </c>
      <c r="H39" s="65">
        <f>согаз!H39+макс!H39+капитал!H39</f>
        <v>0</v>
      </c>
      <c r="I39" s="65">
        <f>согаз!I39+макс!I39+капитал!I39</f>
        <v>0</v>
      </c>
      <c r="J39" s="58">
        <f>согаз!J39+макс!J39+капитал!J39</f>
        <v>23942495.729999997</v>
      </c>
      <c r="L39" s="63"/>
    </row>
    <row r="40" spans="1:12" ht="37.5">
      <c r="A40" s="24">
        <v>33</v>
      </c>
      <c r="B40" s="15">
        <v>670050</v>
      </c>
      <c r="C40" s="49" t="s">
        <v>16</v>
      </c>
      <c r="D40" s="65">
        <f>согаз!D40+макс!D40+капитал!D40</f>
        <v>86180845.609999985</v>
      </c>
      <c r="E40" s="65">
        <f>согаз!E40+макс!E40+капитал!E40</f>
        <v>0</v>
      </c>
      <c r="F40" s="65">
        <f>согаз!F40+макс!F40+капитал!F40</f>
        <v>0</v>
      </c>
      <c r="G40" s="65">
        <f>согаз!G40+макс!G40+капитал!G40</f>
        <v>4373564</v>
      </c>
      <c r="H40" s="65">
        <f>согаз!H40+макс!H40+капитал!H40</f>
        <v>0</v>
      </c>
      <c r="I40" s="65">
        <f>согаз!I40+макс!I40+капитал!I40</f>
        <v>0</v>
      </c>
      <c r="J40" s="58">
        <f>согаз!J40+макс!J40+капитал!J40</f>
        <v>90554409.609999985</v>
      </c>
      <c r="L40" s="63"/>
    </row>
    <row r="41" spans="1:12" ht="56.25">
      <c r="A41" s="24">
        <v>34</v>
      </c>
      <c r="B41" s="15">
        <v>670051</v>
      </c>
      <c r="C41" s="49" t="s">
        <v>23</v>
      </c>
      <c r="D41" s="65">
        <f>согаз!D41+макс!D41+капитал!D41</f>
        <v>0</v>
      </c>
      <c r="E41" s="65">
        <f>согаз!E41+макс!E41+капитал!E41</f>
        <v>0</v>
      </c>
      <c r="F41" s="65">
        <f>согаз!F41+макс!F41+капитал!F41</f>
        <v>0</v>
      </c>
      <c r="G41" s="65">
        <f>согаз!G41+макс!G41+капитал!G41</f>
        <v>109645060</v>
      </c>
      <c r="H41" s="65">
        <f>согаз!H41+макс!H41+капитал!H41</f>
        <v>0</v>
      </c>
      <c r="I41" s="65">
        <f>согаз!I41+макс!I41+капитал!I41</f>
        <v>0</v>
      </c>
      <c r="J41" s="58">
        <f>согаз!J41+макс!J41+капитал!J41</f>
        <v>109645060</v>
      </c>
      <c r="L41" s="63"/>
    </row>
    <row r="42" spans="1:12" ht="37.5">
      <c r="A42" s="24">
        <v>35</v>
      </c>
      <c r="B42" s="14">
        <v>670052</v>
      </c>
      <c r="C42" s="49" t="s">
        <v>60</v>
      </c>
      <c r="D42" s="65">
        <f>согаз!D42+макс!D42+капитал!D42</f>
        <v>81834851.550000012</v>
      </c>
      <c r="E42" s="65">
        <f>согаз!E42+макс!E42+капитал!E42</f>
        <v>0</v>
      </c>
      <c r="F42" s="65">
        <f>согаз!F42+макс!F42+капитал!F42</f>
        <v>36499669.079999998</v>
      </c>
      <c r="G42" s="65">
        <f>согаз!G42+макс!G42+капитал!G42</f>
        <v>526268348.9246279</v>
      </c>
      <c r="H42" s="65">
        <f>согаз!H42+макс!H42+капитал!H42</f>
        <v>0</v>
      </c>
      <c r="I42" s="65">
        <f>согаз!I42+макс!I42+капитал!I42</f>
        <v>0</v>
      </c>
      <c r="J42" s="58">
        <f>согаз!J42+макс!J42+капитал!J42</f>
        <v>644602869.5546279</v>
      </c>
      <c r="L42" s="63"/>
    </row>
    <row r="43" spans="1:12">
      <c r="A43" s="24">
        <v>36</v>
      </c>
      <c r="B43" s="16">
        <v>670053</v>
      </c>
      <c r="C43" s="50" t="s">
        <v>34</v>
      </c>
      <c r="D43" s="65">
        <f>согаз!D43+макс!D43+капитал!D43</f>
        <v>0</v>
      </c>
      <c r="E43" s="65">
        <f>согаз!E43+макс!E43+капитал!E43</f>
        <v>0</v>
      </c>
      <c r="F43" s="65">
        <f>согаз!F43+макс!F43+капитал!F43</f>
        <v>15641884.150000002</v>
      </c>
      <c r="G43" s="65">
        <f>согаз!G43+макс!G43+капитал!G43</f>
        <v>236522561.27398938</v>
      </c>
      <c r="H43" s="65">
        <f>согаз!H43+макс!H43+капитал!H43</f>
        <v>0</v>
      </c>
      <c r="I43" s="65">
        <f>согаз!I43+макс!I43+капитал!I43</f>
        <v>0</v>
      </c>
      <c r="J43" s="58">
        <f>согаз!J43+макс!J43+капитал!J43</f>
        <v>252164445.42398942</v>
      </c>
      <c r="L43" s="63"/>
    </row>
    <row r="44" spans="1:12" ht="56.25">
      <c r="A44" s="24">
        <v>37</v>
      </c>
      <c r="B44" s="16">
        <v>670054</v>
      </c>
      <c r="C44" s="50" t="s">
        <v>15</v>
      </c>
      <c r="D44" s="65">
        <f>согаз!D44+макс!D44+капитал!D44</f>
        <v>1083127126.5300002</v>
      </c>
      <c r="E44" s="65">
        <f>согаз!E44+макс!E44+капитал!E44</f>
        <v>162828824</v>
      </c>
      <c r="F44" s="65">
        <f>согаз!F44+макс!F44+капитал!F44</f>
        <v>0</v>
      </c>
      <c r="G44" s="65">
        <f>согаз!G44+макс!G44+капитал!G44</f>
        <v>112403882</v>
      </c>
      <c r="H44" s="65">
        <f>согаз!H44+макс!H44+капитал!H44</f>
        <v>0</v>
      </c>
      <c r="I44" s="65">
        <f>согаз!I44+макс!I44+капитал!I44</f>
        <v>0</v>
      </c>
      <c r="J44" s="58">
        <f>согаз!J44+макс!J44+капитал!J44</f>
        <v>1195531008.5300002</v>
      </c>
      <c r="L44" s="63"/>
    </row>
    <row r="45" spans="1:12">
      <c r="A45" s="24">
        <v>38</v>
      </c>
      <c r="B45" s="15">
        <v>670055</v>
      </c>
      <c r="C45" s="49" t="s">
        <v>38</v>
      </c>
      <c r="D45" s="65">
        <f>согаз!D45+макс!D45+капитал!D45</f>
        <v>0</v>
      </c>
      <c r="E45" s="65">
        <f>согаз!E45+макс!E45+капитал!E45</f>
        <v>0</v>
      </c>
      <c r="F45" s="65">
        <f>согаз!F45+макс!F45+капитал!F45</f>
        <v>0</v>
      </c>
      <c r="G45" s="65">
        <f>согаз!G45+макс!G45+капитал!G45</f>
        <v>2285555.6799999997</v>
      </c>
      <c r="H45" s="65">
        <f>согаз!H45+макс!H45+капитал!H45</f>
        <v>0</v>
      </c>
      <c r="I45" s="65">
        <f>согаз!I45+макс!I45+капитал!I45</f>
        <v>0</v>
      </c>
      <c r="J45" s="58">
        <f>согаз!J45+макс!J45+капитал!J45</f>
        <v>2285555.6799999997</v>
      </c>
      <c r="L45" s="63"/>
    </row>
    <row r="46" spans="1:12" ht="37.5">
      <c r="A46" s="24">
        <v>39</v>
      </c>
      <c r="B46" s="14">
        <v>670056</v>
      </c>
      <c r="C46" s="49" t="s">
        <v>37</v>
      </c>
      <c r="D46" s="65">
        <f>согаз!D46+макс!D46+капитал!D46</f>
        <v>0</v>
      </c>
      <c r="E46" s="65">
        <f>согаз!E46+макс!E46+капитал!E46</f>
        <v>0</v>
      </c>
      <c r="F46" s="65">
        <f>согаз!F46+макс!F46+капитал!F46</f>
        <v>236839.60000000003</v>
      </c>
      <c r="G46" s="65">
        <f>согаз!G46+макс!G46+капитал!G46</f>
        <v>6481719.8499999996</v>
      </c>
      <c r="H46" s="65">
        <f>согаз!H46+макс!H46+капитал!H46</f>
        <v>0</v>
      </c>
      <c r="I46" s="65">
        <f>согаз!I46+макс!I46+капитал!I46</f>
        <v>0</v>
      </c>
      <c r="J46" s="58">
        <f>согаз!J46+макс!J46+капитал!J46</f>
        <v>6718559.4499999993</v>
      </c>
      <c r="L46" s="63"/>
    </row>
    <row r="47" spans="1:12" ht="37.5">
      <c r="A47" s="24">
        <v>40</v>
      </c>
      <c r="B47" s="15">
        <v>670057</v>
      </c>
      <c r="C47" s="49" t="s">
        <v>61</v>
      </c>
      <c r="D47" s="65">
        <f>согаз!D47+макс!D47+капитал!D47</f>
        <v>505074791.64999998</v>
      </c>
      <c r="E47" s="65">
        <f>согаз!E47+макс!E47+капитал!E47</f>
        <v>71478059</v>
      </c>
      <c r="F47" s="65">
        <f>согаз!F47+макс!F47+капитал!F47</f>
        <v>34241218.710000008</v>
      </c>
      <c r="G47" s="65">
        <f>согаз!G47+макс!G47+капитал!G47</f>
        <v>121959916.22155601</v>
      </c>
      <c r="H47" s="65">
        <f>согаз!H47+макс!H47+капитал!H47</f>
        <v>0</v>
      </c>
      <c r="I47" s="65">
        <f>согаз!I47+макс!I47+капитал!I47</f>
        <v>0</v>
      </c>
      <c r="J47" s="58">
        <f>согаз!J47+макс!J47+капитал!J47</f>
        <v>661275926.58155608</v>
      </c>
      <c r="L47" s="63"/>
    </row>
    <row r="48" spans="1:12" ht="75">
      <c r="A48" s="24">
        <v>41</v>
      </c>
      <c r="B48" s="15">
        <v>670059</v>
      </c>
      <c r="C48" s="49" t="s">
        <v>13</v>
      </c>
      <c r="D48" s="65">
        <f>согаз!D48+макс!D48+капитал!D48</f>
        <v>135119039.57999998</v>
      </c>
      <c r="E48" s="65">
        <f>согаз!E48+макс!E48+капитал!E48</f>
        <v>0</v>
      </c>
      <c r="F48" s="65">
        <f>согаз!F48+макс!F48+капитал!F48</f>
        <v>0</v>
      </c>
      <c r="G48" s="65">
        <f>согаз!G48+макс!G48+капитал!G48</f>
        <v>8484354.2699999996</v>
      </c>
      <c r="H48" s="65">
        <f>согаз!H48+макс!H48+капитал!H48</f>
        <v>0</v>
      </c>
      <c r="I48" s="65">
        <f>согаз!I48+макс!I48+капитал!I48</f>
        <v>0</v>
      </c>
      <c r="J48" s="58">
        <f>согаз!J48+макс!J48+капитал!J48</f>
        <v>143603393.85000002</v>
      </c>
      <c r="L48" s="63"/>
    </row>
    <row r="49" spans="1:12" ht="37.5">
      <c r="A49" s="24">
        <v>42</v>
      </c>
      <c r="B49" s="15">
        <v>670063</v>
      </c>
      <c r="C49" s="49" t="s">
        <v>74</v>
      </c>
      <c r="D49" s="65">
        <f>согаз!D49+макс!D49+капитал!D49</f>
        <v>0</v>
      </c>
      <c r="E49" s="65">
        <f>согаз!E49+макс!E49+капитал!E49</f>
        <v>0</v>
      </c>
      <c r="F49" s="65">
        <f>согаз!F49+макс!F49+капитал!F49</f>
        <v>0</v>
      </c>
      <c r="G49" s="65">
        <f>согаз!G49+макс!G49+капитал!G49</f>
        <v>1154820</v>
      </c>
      <c r="H49" s="65">
        <f>согаз!H49+макс!H49+капитал!H49</f>
        <v>0</v>
      </c>
      <c r="I49" s="65">
        <f>согаз!I49+макс!I49+капитал!I49</f>
        <v>0</v>
      </c>
      <c r="J49" s="58">
        <f>согаз!J49+макс!J49+капитал!J49</f>
        <v>1154820</v>
      </c>
      <c r="L49" s="63"/>
    </row>
    <row r="50" spans="1:12">
      <c r="A50" s="24">
        <v>43</v>
      </c>
      <c r="B50" s="15">
        <v>670065</v>
      </c>
      <c r="C50" s="49" t="s">
        <v>39</v>
      </c>
      <c r="D50" s="65">
        <f>согаз!D50+макс!D50+капитал!D50</f>
        <v>0</v>
      </c>
      <c r="E50" s="65">
        <f>согаз!E50+макс!E50+капитал!E50</f>
        <v>0</v>
      </c>
      <c r="F50" s="65">
        <f>согаз!F50+макс!F50+капитал!F50</f>
        <v>2737401.0999999996</v>
      </c>
      <c r="G50" s="65">
        <f>согаз!G50+макс!G50+капитал!G50</f>
        <v>629757.43003333348</v>
      </c>
      <c r="H50" s="65">
        <f>согаз!H50+макс!H50+капитал!H50</f>
        <v>0</v>
      </c>
      <c r="I50" s="65">
        <f>согаз!I50+макс!I50+капитал!I50</f>
        <v>0</v>
      </c>
      <c r="J50" s="58">
        <f>согаз!J50+макс!J50+капитал!J50</f>
        <v>3367158.5300333332</v>
      </c>
      <c r="L50" s="63"/>
    </row>
    <row r="51" spans="1:12" ht="37.5">
      <c r="A51" s="24">
        <v>44</v>
      </c>
      <c r="B51" s="15">
        <v>670066</v>
      </c>
      <c r="C51" s="49" t="s">
        <v>14</v>
      </c>
      <c r="D51" s="65">
        <f>согаз!D51+макс!D51+капитал!D51</f>
        <v>0</v>
      </c>
      <c r="E51" s="65">
        <f>согаз!E51+макс!E51+капитал!E51</f>
        <v>0</v>
      </c>
      <c r="F51" s="65">
        <f>согаз!F51+макс!F51+капитал!F51</f>
        <v>0</v>
      </c>
      <c r="G51" s="65">
        <f>согаз!G51+макс!G51+капитал!G51</f>
        <v>0</v>
      </c>
      <c r="H51" s="65">
        <f>согаз!H51+макс!H51+капитал!H51</f>
        <v>994854307.72238767</v>
      </c>
      <c r="I51" s="65">
        <f>согаз!I51+макс!I51+капитал!I51</f>
        <v>0</v>
      </c>
      <c r="J51" s="58">
        <f>согаз!J51+макс!J51+капитал!J51</f>
        <v>994854307.72238767</v>
      </c>
      <c r="L51" s="63"/>
    </row>
    <row r="52" spans="1:12" ht="37.5">
      <c r="A52" s="24">
        <v>45</v>
      </c>
      <c r="B52" s="15">
        <v>670067</v>
      </c>
      <c r="C52" s="49" t="s">
        <v>40</v>
      </c>
      <c r="D52" s="65">
        <f>согаз!D52+макс!D52+капитал!D52</f>
        <v>4295295.2799999993</v>
      </c>
      <c r="E52" s="65">
        <f>согаз!E52+макс!E52+капитал!E52</f>
        <v>0</v>
      </c>
      <c r="F52" s="65">
        <f>согаз!F52+макс!F52+капитал!F52</f>
        <v>10237394.560000001</v>
      </c>
      <c r="G52" s="65">
        <f>согаз!G52+макс!G52+капитал!G52</f>
        <v>19391390.699999999</v>
      </c>
      <c r="H52" s="65">
        <f>согаз!H52+макс!H52+капитал!H52</f>
        <v>0</v>
      </c>
      <c r="I52" s="65">
        <f>согаз!I52+макс!I52+капитал!I52</f>
        <v>0</v>
      </c>
      <c r="J52" s="58">
        <f>согаз!J52+макс!J52+капитал!J52</f>
        <v>33924080.540000007</v>
      </c>
      <c r="L52" s="63"/>
    </row>
    <row r="53" spans="1:12">
      <c r="A53" s="24">
        <v>46</v>
      </c>
      <c r="B53" s="14">
        <v>670070</v>
      </c>
      <c r="C53" s="49" t="s">
        <v>41</v>
      </c>
      <c r="D53" s="65">
        <f>согаз!D53+макс!D53+капитал!D53</f>
        <v>0</v>
      </c>
      <c r="E53" s="65">
        <f>согаз!E53+макс!E53+капитал!E53</f>
        <v>0</v>
      </c>
      <c r="F53" s="65">
        <f>согаз!F53+макс!F53+капитал!F53</f>
        <v>0</v>
      </c>
      <c r="G53" s="65">
        <f>согаз!G53+макс!G53+капитал!G53</f>
        <v>3348748.5300000003</v>
      </c>
      <c r="H53" s="65">
        <f>согаз!H53+макс!H53+капитал!H53</f>
        <v>0</v>
      </c>
      <c r="I53" s="65">
        <f>согаз!I53+макс!I53+капитал!I53</f>
        <v>0</v>
      </c>
      <c r="J53" s="58">
        <f>согаз!J53+макс!J53+капитал!J53</f>
        <v>3348748.5300000003</v>
      </c>
      <c r="L53" s="63"/>
    </row>
    <row r="54" spans="1:12">
      <c r="A54" s="24">
        <v>47</v>
      </c>
      <c r="B54" s="15">
        <v>670072</v>
      </c>
      <c r="C54" s="51" t="s">
        <v>42</v>
      </c>
      <c r="D54" s="65">
        <f>согаз!D54+макс!D54+капитал!D54</f>
        <v>0</v>
      </c>
      <c r="E54" s="65">
        <f>согаз!E54+макс!E54+капитал!E54</f>
        <v>0</v>
      </c>
      <c r="F54" s="65">
        <f>согаз!F54+макс!F54+капитал!F54</f>
        <v>5525270.709999999</v>
      </c>
      <c r="G54" s="65">
        <f>согаз!G54+макс!G54+капитал!G54</f>
        <v>0</v>
      </c>
      <c r="H54" s="65">
        <f>согаз!H54+макс!H54+капитал!H54</f>
        <v>0</v>
      </c>
      <c r="I54" s="65">
        <f>согаз!I54+макс!I54+капитал!I54</f>
        <v>0</v>
      </c>
      <c r="J54" s="58">
        <f>согаз!J54+макс!J54+капитал!J54</f>
        <v>5525270.709999999</v>
      </c>
      <c r="L54" s="63"/>
    </row>
    <row r="55" spans="1:12" ht="37.5">
      <c r="A55" s="24">
        <v>48</v>
      </c>
      <c r="B55" s="17">
        <v>670081</v>
      </c>
      <c r="C55" s="49" t="s">
        <v>75</v>
      </c>
      <c r="D55" s="65">
        <f>согаз!D55+макс!D55+капитал!D55</f>
        <v>0</v>
      </c>
      <c r="E55" s="65">
        <f>согаз!E55+макс!E55+капитал!E55</f>
        <v>0</v>
      </c>
      <c r="F55" s="65">
        <f>согаз!F55+макс!F55+капитал!F55</f>
        <v>0</v>
      </c>
      <c r="G55" s="65">
        <f>согаз!G55+макс!G55+капитал!G55</f>
        <v>8856135</v>
      </c>
      <c r="H55" s="65">
        <f>согаз!H55+макс!H55+капитал!H55</f>
        <v>0</v>
      </c>
      <c r="I55" s="65">
        <f>согаз!I55+макс!I55+капитал!I55</f>
        <v>0</v>
      </c>
      <c r="J55" s="58">
        <f>согаз!J55+макс!J55+капитал!J55</f>
        <v>8856135</v>
      </c>
      <c r="L55" s="63"/>
    </row>
    <row r="56" spans="1:12" ht="37.5">
      <c r="A56" s="24">
        <v>49</v>
      </c>
      <c r="B56" s="17">
        <v>670082</v>
      </c>
      <c r="C56" s="52" t="s">
        <v>45</v>
      </c>
      <c r="D56" s="65">
        <f>согаз!D56+макс!D56+капитал!D56</f>
        <v>0</v>
      </c>
      <c r="E56" s="65">
        <f>согаз!E56+макс!E56+капитал!E56</f>
        <v>0</v>
      </c>
      <c r="F56" s="65">
        <f>согаз!F56+макс!F56+капитал!F56</f>
        <v>0</v>
      </c>
      <c r="G56" s="65">
        <f>согаз!G56+макс!G56+капитал!G56</f>
        <v>23036966</v>
      </c>
      <c r="H56" s="65">
        <f>согаз!H56+макс!H56+капитал!H56</f>
        <v>0</v>
      </c>
      <c r="I56" s="65">
        <f>согаз!I56+макс!I56+капитал!I56</f>
        <v>0</v>
      </c>
      <c r="J56" s="58">
        <f>согаз!J56+макс!J56+капитал!J56</f>
        <v>23036966</v>
      </c>
      <c r="L56" s="63"/>
    </row>
    <row r="57" spans="1:12">
      <c r="A57" s="24">
        <v>50</v>
      </c>
      <c r="B57" s="17">
        <v>670084</v>
      </c>
      <c r="C57" s="52" t="s">
        <v>43</v>
      </c>
      <c r="D57" s="65">
        <f>согаз!D57+макс!D57+капитал!D57</f>
        <v>0</v>
      </c>
      <c r="E57" s="65">
        <f>согаз!E57+макс!E57+капитал!E57</f>
        <v>0</v>
      </c>
      <c r="F57" s="65">
        <f>согаз!F57+макс!F57+капитал!F57</f>
        <v>135808348.22999999</v>
      </c>
      <c r="G57" s="65">
        <f>согаз!G57+макс!G57+капитал!G57</f>
        <v>25499</v>
      </c>
      <c r="H57" s="65">
        <f>согаз!H57+макс!H57+капитал!H57</f>
        <v>0</v>
      </c>
      <c r="I57" s="65">
        <f>согаз!I57+макс!I57+капитал!I57</f>
        <v>0</v>
      </c>
      <c r="J57" s="58">
        <f>согаз!J57+макс!J57+капитал!J57</f>
        <v>135833847.22999999</v>
      </c>
      <c r="L57" s="63"/>
    </row>
    <row r="58" spans="1:12" ht="37.5">
      <c r="A58" s="24">
        <v>51</v>
      </c>
      <c r="B58" s="14">
        <v>670090</v>
      </c>
      <c r="C58" s="49" t="s">
        <v>62</v>
      </c>
      <c r="D58" s="65">
        <f>согаз!D58+макс!D58+капитал!D58</f>
        <v>0</v>
      </c>
      <c r="E58" s="65">
        <f>согаз!E58+макс!E58+капитал!E58</f>
        <v>0</v>
      </c>
      <c r="F58" s="65">
        <f>согаз!F58+макс!F58+капитал!F58</f>
        <v>71013162.719999999</v>
      </c>
      <c r="G58" s="65">
        <f>согаз!G58+макс!G58+капитал!G58</f>
        <v>25499</v>
      </c>
      <c r="H58" s="65">
        <f>согаз!H58+макс!H58+капитал!H58</f>
        <v>0</v>
      </c>
      <c r="I58" s="65">
        <f>согаз!I58+макс!I58+капитал!I58</f>
        <v>0</v>
      </c>
      <c r="J58" s="58">
        <f>согаз!J58+макс!J58+капитал!J58</f>
        <v>71038661.719999999</v>
      </c>
      <c r="L58" s="63"/>
    </row>
    <row r="59" spans="1:12" ht="37.5">
      <c r="A59" s="24">
        <v>52</v>
      </c>
      <c r="B59" s="14">
        <v>670097</v>
      </c>
      <c r="C59" s="49" t="s">
        <v>44</v>
      </c>
      <c r="D59" s="65">
        <f>согаз!D59+макс!D59+капитал!D59</f>
        <v>0</v>
      </c>
      <c r="E59" s="65">
        <f>согаз!E59+макс!E59+капитал!E59</f>
        <v>0</v>
      </c>
      <c r="F59" s="65">
        <f>согаз!F59+макс!F59+капитал!F59</f>
        <v>3988041.87</v>
      </c>
      <c r="G59" s="65">
        <f>согаз!G59+макс!G59+капитал!G59</f>
        <v>14341484.75</v>
      </c>
      <c r="H59" s="65">
        <f>согаз!H59+макс!H59+капитал!H59</f>
        <v>0</v>
      </c>
      <c r="I59" s="65">
        <f>согаз!I59+макс!I59+капитал!I59</f>
        <v>0</v>
      </c>
      <c r="J59" s="58">
        <f>согаз!J59+макс!J59+капитал!J59</f>
        <v>18329526.619999997</v>
      </c>
      <c r="L59" s="63"/>
    </row>
    <row r="60" spans="1:12" ht="37.5">
      <c r="A60" s="24">
        <v>53</v>
      </c>
      <c r="B60" s="15">
        <v>670099</v>
      </c>
      <c r="C60" s="49" t="s">
        <v>76</v>
      </c>
      <c r="D60" s="65">
        <f>согаз!D60+макс!D60+капитал!D60</f>
        <v>0</v>
      </c>
      <c r="E60" s="65">
        <f>согаз!E60+макс!E60+капитал!E60</f>
        <v>0</v>
      </c>
      <c r="F60" s="65">
        <f>согаз!F60+макс!F60+капитал!F60</f>
        <v>8596455.0200000014</v>
      </c>
      <c r="G60" s="65">
        <f>согаз!G60+макс!G60+капитал!G60</f>
        <v>111501878.15020485</v>
      </c>
      <c r="H60" s="65">
        <f>согаз!H60+макс!H60+капитал!H60</f>
        <v>0</v>
      </c>
      <c r="I60" s="65">
        <f>согаз!I60+макс!I60+капитал!I60</f>
        <v>0</v>
      </c>
      <c r="J60" s="58">
        <f>согаз!J60+макс!J60+капитал!J60</f>
        <v>120098333.17020485</v>
      </c>
      <c r="L60" s="63"/>
    </row>
    <row r="61" spans="1:12" ht="37.5">
      <c r="A61" s="24">
        <v>54</v>
      </c>
      <c r="B61" s="15">
        <v>670104</v>
      </c>
      <c r="C61" s="49" t="s">
        <v>77</v>
      </c>
      <c r="D61" s="65">
        <f>согаз!D61+макс!D61+капитал!D61</f>
        <v>0</v>
      </c>
      <c r="E61" s="65">
        <f>согаз!E61+макс!E61+капитал!E61</f>
        <v>0</v>
      </c>
      <c r="F61" s="65">
        <f>согаз!F61+макс!F61+капитал!F61</f>
        <v>0</v>
      </c>
      <c r="G61" s="65">
        <f>согаз!G61+макс!G61+капитал!G61</f>
        <v>113790.61000000002</v>
      </c>
      <c r="H61" s="65">
        <f>согаз!H61+макс!H61+капитал!H61</f>
        <v>0</v>
      </c>
      <c r="I61" s="65">
        <f>согаз!I61+макс!I61+капитал!I61</f>
        <v>0</v>
      </c>
      <c r="J61" s="58">
        <f>согаз!J61+макс!J61+капитал!J61</f>
        <v>113790.61000000002</v>
      </c>
      <c r="L61" s="63"/>
    </row>
    <row r="62" spans="1:12">
      <c r="A62" s="24">
        <v>55</v>
      </c>
      <c r="B62" s="15">
        <v>670123</v>
      </c>
      <c r="C62" s="52" t="s">
        <v>78</v>
      </c>
      <c r="D62" s="65">
        <f>согаз!D62+макс!D62+капитал!D62</f>
        <v>0</v>
      </c>
      <c r="E62" s="65">
        <f>согаз!E62+макс!E62+капитал!E62</f>
        <v>0</v>
      </c>
      <c r="F62" s="65">
        <f>согаз!F62+макс!F62+капитал!F62</f>
        <v>0</v>
      </c>
      <c r="G62" s="65">
        <f>согаз!G62+макс!G62+капитал!G62</f>
        <v>0</v>
      </c>
      <c r="H62" s="65">
        <f>согаз!H62+макс!H62+капитал!H62</f>
        <v>0</v>
      </c>
      <c r="I62" s="65">
        <f>согаз!I62+макс!I62+капитал!I62</f>
        <v>0</v>
      </c>
      <c r="J62" s="58">
        <f>согаз!J62+макс!J62+капитал!J62</f>
        <v>0</v>
      </c>
      <c r="L62" s="63"/>
    </row>
    <row r="63" spans="1:12">
      <c r="A63" s="24">
        <v>56</v>
      </c>
      <c r="B63" s="15">
        <v>670125</v>
      </c>
      <c r="C63" s="52" t="s">
        <v>63</v>
      </c>
      <c r="D63" s="65">
        <f>согаз!D63+макс!D63+капитал!D63</f>
        <v>0</v>
      </c>
      <c r="E63" s="65">
        <f>согаз!E63+макс!E63+капитал!E63</f>
        <v>0</v>
      </c>
      <c r="F63" s="65">
        <f>согаз!F63+макс!F63+капитал!F63</f>
        <v>74175720.960000008</v>
      </c>
      <c r="G63" s="65">
        <f>согаз!G63+макс!G63+капитал!G63</f>
        <v>0</v>
      </c>
      <c r="H63" s="65">
        <f>согаз!H63+макс!H63+капитал!H63</f>
        <v>0</v>
      </c>
      <c r="I63" s="65">
        <f>согаз!I63+макс!I63+капитал!I63</f>
        <v>0</v>
      </c>
      <c r="J63" s="58">
        <f>согаз!J63+макс!J63+капитал!J63</f>
        <v>74175720.960000008</v>
      </c>
      <c r="L63" s="63"/>
    </row>
    <row r="64" spans="1:12">
      <c r="A64" s="24">
        <v>57</v>
      </c>
      <c r="B64" s="14">
        <v>670129</v>
      </c>
      <c r="C64" s="53" t="s">
        <v>50</v>
      </c>
      <c r="D64" s="65">
        <f>согаз!D64+макс!D64+капитал!D64</f>
        <v>0</v>
      </c>
      <c r="E64" s="65">
        <f>согаз!E64+макс!E64+капитал!E64</f>
        <v>0</v>
      </c>
      <c r="F64" s="65">
        <f>согаз!F64+макс!F64+капитал!F64</f>
        <v>35929864.410000004</v>
      </c>
      <c r="G64" s="65">
        <f>согаз!G64+макс!G64+капитал!G64</f>
        <v>0</v>
      </c>
      <c r="H64" s="65">
        <f>согаз!H64+макс!H64+капитал!H64</f>
        <v>0</v>
      </c>
      <c r="I64" s="65">
        <f>согаз!I64+макс!I64+капитал!I64</f>
        <v>0</v>
      </c>
      <c r="J64" s="58">
        <f>согаз!J64+макс!J64+капитал!J64</f>
        <v>35929864.410000004</v>
      </c>
      <c r="L64" s="63"/>
    </row>
    <row r="65" spans="1:12">
      <c r="A65" s="24">
        <v>58</v>
      </c>
      <c r="B65" s="18">
        <v>670136</v>
      </c>
      <c r="C65" s="52" t="s">
        <v>79</v>
      </c>
      <c r="D65" s="65">
        <f>согаз!D65+макс!D65+капитал!D65</f>
        <v>0</v>
      </c>
      <c r="E65" s="65">
        <f>согаз!E65+макс!E65+капитал!E65</f>
        <v>0</v>
      </c>
      <c r="F65" s="65">
        <f>согаз!F65+макс!F65+капитал!F65</f>
        <v>5009920.2300000004</v>
      </c>
      <c r="G65" s="65">
        <f>согаз!G65+макс!G65+капитал!G65</f>
        <v>29642966.431132682</v>
      </c>
      <c r="H65" s="65">
        <f>согаз!H65+макс!H65+капитал!H65</f>
        <v>0</v>
      </c>
      <c r="I65" s="65">
        <f>согаз!I65+макс!I65+капитал!I65</f>
        <v>0</v>
      </c>
      <c r="J65" s="58">
        <f>согаз!J65+макс!J65+капитал!J65</f>
        <v>34652886.661132678</v>
      </c>
      <c r="L65" s="63"/>
    </row>
    <row r="66" spans="1:12" ht="37.5">
      <c r="A66" s="24">
        <v>59</v>
      </c>
      <c r="B66" s="18">
        <v>670139</v>
      </c>
      <c r="C66" s="52" t="s">
        <v>80</v>
      </c>
      <c r="D66" s="65">
        <f>согаз!D66+макс!D66+капитал!D66</f>
        <v>0</v>
      </c>
      <c r="E66" s="65">
        <f>согаз!E66+макс!E66+капитал!E66</f>
        <v>0</v>
      </c>
      <c r="F66" s="65">
        <f>согаз!F66+макс!F66+капитал!F66</f>
        <v>0</v>
      </c>
      <c r="G66" s="65">
        <f>согаз!G66+макс!G66+капитал!G66</f>
        <v>22405499</v>
      </c>
      <c r="H66" s="65">
        <f>согаз!H66+макс!H66+капитал!H66</f>
        <v>0</v>
      </c>
      <c r="I66" s="65">
        <f>согаз!I66+макс!I66+капитал!I66</f>
        <v>0</v>
      </c>
      <c r="J66" s="58">
        <f>согаз!J66+макс!J66+капитал!J66</f>
        <v>22405499</v>
      </c>
      <c r="L66" s="63"/>
    </row>
    <row r="67" spans="1:12">
      <c r="A67" s="24">
        <v>60</v>
      </c>
      <c r="B67" s="17">
        <v>670141</v>
      </c>
      <c r="C67" s="52" t="s">
        <v>81</v>
      </c>
      <c r="D67" s="65">
        <f>согаз!D67+макс!D67+капитал!D67</f>
        <v>0</v>
      </c>
      <c r="E67" s="65">
        <f>согаз!E67+макс!E67+капитал!E67</f>
        <v>0</v>
      </c>
      <c r="F67" s="65">
        <f>согаз!F67+макс!F67+капитал!F67</f>
        <v>0</v>
      </c>
      <c r="G67" s="65">
        <f>согаз!G67+макс!G67+капитал!G67</f>
        <v>21261982</v>
      </c>
      <c r="H67" s="65">
        <f>согаз!H67+макс!H67+капитал!H67</f>
        <v>0</v>
      </c>
      <c r="I67" s="65">
        <f>согаз!I67+макс!I67+капитал!I67</f>
        <v>0</v>
      </c>
      <c r="J67" s="58">
        <f>согаз!J67+макс!J67+капитал!J67</f>
        <v>21261982</v>
      </c>
      <c r="L67" s="63"/>
    </row>
    <row r="68" spans="1:12">
      <c r="A68" s="24">
        <v>61</v>
      </c>
      <c r="B68" s="17">
        <v>670145</v>
      </c>
      <c r="C68" s="52" t="s">
        <v>82</v>
      </c>
      <c r="D68" s="65">
        <f>согаз!D68+макс!D68+капитал!D68</f>
        <v>0</v>
      </c>
      <c r="E68" s="65">
        <f>согаз!E68+макс!E68+капитал!E68</f>
        <v>0</v>
      </c>
      <c r="F68" s="65">
        <f>согаз!F68+макс!F68+капитал!F68</f>
        <v>0</v>
      </c>
      <c r="G68" s="65">
        <f>согаз!G68+макс!G68+капитал!G68</f>
        <v>7421360</v>
      </c>
      <c r="H68" s="65">
        <f>согаз!H68+макс!H68+капитал!H68</f>
        <v>0</v>
      </c>
      <c r="I68" s="65">
        <f>согаз!I68+макс!I68+капитал!I68</f>
        <v>0</v>
      </c>
      <c r="J68" s="58">
        <f>согаз!J68+макс!J68+капитал!J68</f>
        <v>7421360</v>
      </c>
      <c r="L68" s="63"/>
    </row>
    <row r="69" spans="1:12" ht="37.5">
      <c r="A69" s="24">
        <v>62</v>
      </c>
      <c r="B69" s="18">
        <v>670147</v>
      </c>
      <c r="C69" s="52" t="s">
        <v>83</v>
      </c>
      <c r="D69" s="65">
        <f>согаз!D69+макс!D69+капитал!D69</f>
        <v>54406666.25</v>
      </c>
      <c r="E69" s="65">
        <f>согаз!E69+макс!E69+капитал!E69</f>
        <v>0</v>
      </c>
      <c r="F69" s="65">
        <f>согаз!F69+макс!F69+капитал!F69</f>
        <v>0</v>
      </c>
      <c r="G69" s="65">
        <f>согаз!G69+макс!G69+капитал!G69</f>
        <v>2459509</v>
      </c>
      <c r="H69" s="65">
        <f>согаз!H69+макс!H69+капитал!H69</f>
        <v>0</v>
      </c>
      <c r="I69" s="65">
        <f>согаз!I69+макс!I69+капитал!I69</f>
        <v>0</v>
      </c>
      <c r="J69" s="58">
        <f>согаз!J69+макс!J69+капитал!J69</f>
        <v>56866175.25</v>
      </c>
      <c r="L69" s="63"/>
    </row>
    <row r="70" spans="1:12">
      <c r="A70" s="24">
        <v>63</v>
      </c>
      <c r="B70" s="17">
        <v>670148</v>
      </c>
      <c r="C70" s="52" t="s">
        <v>64</v>
      </c>
      <c r="D70" s="65">
        <f>согаз!D70+макс!D70+капитал!D70</f>
        <v>13071292.309999999</v>
      </c>
      <c r="E70" s="65">
        <f>согаз!E70+макс!E70+капитал!E70</f>
        <v>0</v>
      </c>
      <c r="F70" s="65">
        <f>согаз!F70+макс!F70+капитал!F70</f>
        <v>0</v>
      </c>
      <c r="G70" s="65">
        <f>согаз!G70+макс!G70+капитал!G70</f>
        <v>0</v>
      </c>
      <c r="H70" s="65">
        <f>согаз!H70+макс!H70+капитал!H70</f>
        <v>0</v>
      </c>
      <c r="I70" s="65">
        <f>согаз!I70+макс!I70+капитал!I70</f>
        <v>0</v>
      </c>
      <c r="J70" s="58">
        <f>согаз!J70+макс!J70+капитал!J70</f>
        <v>13071292.309999999</v>
      </c>
      <c r="L70" s="63"/>
    </row>
    <row r="71" spans="1:12">
      <c r="A71" s="24">
        <v>64</v>
      </c>
      <c r="B71" s="17">
        <v>670150</v>
      </c>
      <c r="C71" s="52" t="s">
        <v>47</v>
      </c>
      <c r="D71" s="65">
        <f>согаз!D71+макс!D71+капитал!D71</f>
        <v>0</v>
      </c>
      <c r="E71" s="65">
        <f>согаз!E71+макс!E71+капитал!E71</f>
        <v>0</v>
      </c>
      <c r="F71" s="65">
        <f>согаз!F71+макс!F71+капитал!F71</f>
        <v>0</v>
      </c>
      <c r="G71" s="65">
        <f>согаз!G71+макс!G71+капитал!G71</f>
        <v>0</v>
      </c>
      <c r="H71" s="65">
        <f>согаз!H71+макс!H71+капитал!H71</f>
        <v>0</v>
      </c>
      <c r="I71" s="65">
        <f>согаз!I71+макс!I71+капитал!I71</f>
        <v>0</v>
      </c>
      <c r="J71" s="58">
        <f>согаз!J71+макс!J71+капитал!J71</f>
        <v>0</v>
      </c>
      <c r="L71" s="63"/>
    </row>
    <row r="72" spans="1:12">
      <c r="A72" s="24">
        <v>65</v>
      </c>
      <c r="B72" s="17">
        <v>670155</v>
      </c>
      <c r="C72" s="49" t="s">
        <v>65</v>
      </c>
      <c r="D72" s="65">
        <f>согаз!D72+макс!D72+капитал!D72</f>
        <v>0</v>
      </c>
      <c r="E72" s="65">
        <f>согаз!E72+макс!E72+капитал!E72</f>
        <v>0</v>
      </c>
      <c r="F72" s="65">
        <f>согаз!F72+макс!F72+капитал!F72</f>
        <v>7842984.0999999996</v>
      </c>
      <c r="G72" s="65">
        <f>согаз!G72+макс!G72+капитал!G72</f>
        <v>0</v>
      </c>
      <c r="H72" s="65">
        <f>согаз!H72+макс!H72+капитал!H72</f>
        <v>0</v>
      </c>
      <c r="I72" s="65">
        <f>согаз!I72+макс!I72+капитал!I72</f>
        <v>0</v>
      </c>
      <c r="J72" s="58">
        <f>согаз!J72+макс!J72+капитал!J72</f>
        <v>7842984.0999999996</v>
      </c>
      <c r="L72" s="63"/>
    </row>
    <row r="73" spans="1:12" ht="93.75">
      <c r="A73" s="24">
        <v>66</v>
      </c>
      <c r="B73" s="17">
        <v>670156</v>
      </c>
      <c r="C73" s="49" t="s">
        <v>91</v>
      </c>
      <c r="D73" s="65">
        <f>согаз!D73+макс!D73+капитал!D73</f>
        <v>0</v>
      </c>
      <c r="E73" s="65">
        <f>согаз!E73+макс!E73+капитал!E73</f>
        <v>0</v>
      </c>
      <c r="F73" s="65">
        <f>согаз!F73+макс!F73+капитал!F73</f>
        <v>0</v>
      </c>
      <c r="G73" s="65">
        <f>согаз!G73+макс!G73+капитал!G73</f>
        <v>1785870.2000000002</v>
      </c>
      <c r="H73" s="65">
        <f>согаз!H73+макс!H73+капитал!H73</f>
        <v>0</v>
      </c>
      <c r="I73" s="65">
        <f>согаз!I73+макс!I73+капитал!I73</f>
        <v>0</v>
      </c>
      <c r="J73" s="58">
        <f>согаз!J73+макс!J73+капитал!J73</f>
        <v>1785870.2000000002</v>
      </c>
      <c r="L73" s="63"/>
    </row>
    <row r="74" spans="1:12">
      <c r="A74" s="24">
        <v>67</v>
      </c>
      <c r="B74" s="19">
        <v>670157</v>
      </c>
      <c r="C74" s="49" t="s">
        <v>66</v>
      </c>
      <c r="D74" s="65">
        <f>согаз!D74+макс!D74+капитал!D74</f>
        <v>348963731.88000023</v>
      </c>
      <c r="E74" s="65">
        <f>согаз!E74+макс!E74+капитал!E74</f>
        <v>0</v>
      </c>
      <c r="F74" s="65">
        <f>согаз!F74+макс!F74+капитал!F74</f>
        <v>19677289.189999998</v>
      </c>
      <c r="G74" s="65">
        <f>согаз!G74+макс!G74+капитал!G74</f>
        <v>455154671.6760599</v>
      </c>
      <c r="H74" s="65">
        <f>согаз!H74+макс!H74+капитал!H74</f>
        <v>0</v>
      </c>
      <c r="I74" s="65">
        <f>согаз!I74+макс!I74+капитал!I74</f>
        <v>0</v>
      </c>
      <c r="J74" s="58">
        <f>согаз!J74+макс!J74+капитал!J74</f>
        <v>823795692.74606013</v>
      </c>
      <c r="L74" s="63"/>
    </row>
    <row r="75" spans="1:12" ht="37.5">
      <c r="A75" s="24">
        <v>68</v>
      </c>
      <c r="B75" s="17">
        <v>670162</v>
      </c>
      <c r="C75" s="54" t="s">
        <v>85</v>
      </c>
      <c r="D75" s="65">
        <f>согаз!D75+макс!D75+капитал!D75</f>
        <v>0</v>
      </c>
      <c r="E75" s="65">
        <f>согаз!E75+макс!E75+капитал!E75</f>
        <v>0</v>
      </c>
      <c r="F75" s="65">
        <f>согаз!F75+макс!F75+капитал!F75</f>
        <v>0</v>
      </c>
      <c r="G75" s="65">
        <f>согаз!G75+макс!G75+капитал!G75</f>
        <v>19881878.670000002</v>
      </c>
      <c r="H75" s="65">
        <f>согаз!H75+макс!H75+капитал!H75</f>
        <v>0</v>
      </c>
      <c r="I75" s="65">
        <f>согаз!I75+макс!I75+капитал!I75</f>
        <v>0</v>
      </c>
      <c r="J75" s="58">
        <f>согаз!J75+макс!J75+капитал!J75</f>
        <v>19881878.670000002</v>
      </c>
      <c r="L75" s="63"/>
    </row>
    <row r="76" spans="1:12">
      <c r="A76" s="24">
        <v>69</v>
      </c>
      <c r="B76" s="14">
        <v>670164</v>
      </c>
      <c r="C76" s="49" t="s">
        <v>90</v>
      </c>
      <c r="D76" s="65">
        <f>согаз!D76+макс!D76+капитал!D76</f>
        <v>0</v>
      </c>
      <c r="E76" s="65">
        <f>согаз!E76+макс!E76+капитал!E76</f>
        <v>0</v>
      </c>
      <c r="F76" s="65">
        <f>согаз!F76+макс!F76+капитал!F76</f>
        <v>5393262.2999999998</v>
      </c>
      <c r="G76" s="65">
        <f>согаз!G76+макс!G76+капитал!G76</f>
        <v>0</v>
      </c>
      <c r="H76" s="65">
        <f>согаз!H76+макс!H76+капитал!H76</f>
        <v>0</v>
      </c>
      <c r="I76" s="65">
        <f>согаз!I76+макс!I76+капитал!I76</f>
        <v>0</v>
      </c>
      <c r="J76" s="58">
        <f>согаз!J76+макс!J76+капитал!J76</f>
        <v>5393262.2999999998</v>
      </c>
      <c r="L76" s="63"/>
    </row>
    <row r="77" spans="1:12">
      <c r="A77" s="24">
        <v>70</v>
      </c>
      <c r="B77" s="17">
        <v>670165</v>
      </c>
      <c r="C77" s="49" t="s">
        <v>87</v>
      </c>
      <c r="D77" s="65">
        <f>согаз!D77+макс!D77+капитал!D77</f>
        <v>0</v>
      </c>
      <c r="E77" s="65">
        <f>согаз!E77+макс!E77+капитал!E77</f>
        <v>0</v>
      </c>
      <c r="F77" s="65">
        <f>согаз!F77+макс!F77+капитал!F77</f>
        <v>0</v>
      </c>
      <c r="G77" s="65">
        <f>согаз!G77+макс!G77+капитал!G77</f>
        <v>0</v>
      </c>
      <c r="H77" s="65">
        <f>согаз!H77+макс!H77+капитал!H77</f>
        <v>0</v>
      </c>
      <c r="I77" s="65">
        <f>согаз!I77+макс!I77+капитал!I77</f>
        <v>0</v>
      </c>
      <c r="J77" s="58">
        <f>согаз!J77+макс!J77+капитал!J77</f>
        <v>0</v>
      </c>
      <c r="L77" s="63"/>
    </row>
    <row r="78" spans="1:12">
      <c r="A78" s="24"/>
      <c r="B78" s="13"/>
      <c r="C78" s="55" t="s">
        <v>53</v>
      </c>
      <c r="D78" s="45">
        <f>SUM(D8:D77)</f>
        <v>7542781300.8000002</v>
      </c>
      <c r="E78" s="45">
        <f t="shared" ref="E78:J78" si="0">SUM(E8:E77)</f>
        <v>717438942</v>
      </c>
      <c r="F78" s="45">
        <f>SUM(F8:F77)</f>
        <v>1726640258.9999995</v>
      </c>
      <c r="G78" s="45">
        <f>SUM(G8:G77)</f>
        <v>6787067167.7601509</v>
      </c>
      <c r="H78" s="45">
        <f t="shared" si="0"/>
        <v>1026685369.0000001</v>
      </c>
      <c r="I78" s="45">
        <f>SUM(I8:I77)</f>
        <v>26933956</v>
      </c>
      <c r="J78" s="58">
        <f t="shared" si="0"/>
        <v>17110108052.56015</v>
      </c>
    </row>
    <row r="79" spans="1:12" ht="37.5">
      <c r="A79" s="25"/>
      <c r="B79" s="13"/>
      <c r="C79" s="55" t="s">
        <v>54</v>
      </c>
      <c r="D79" s="45">
        <v>623732617</v>
      </c>
      <c r="E79" s="45"/>
      <c r="F79" s="45">
        <v>109260403</v>
      </c>
      <c r="G79" s="45">
        <v>153948831</v>
      </c>
      <c r="H79" s="45">
        <v>27058149</v>
      </c>
      <c r="I79" s="46"/>
      <c r="J79" s="58">
        <f>SUM(D79:I79)</f>
        <v>914000000</v>
      </c>
    </row>
    <row r="80" spans="1:12" ht="33.75" customHeight="1">
      <c r="A80" s="24"/>
      <c r="B80" s="13"/>
      <c r="C80" s="55" t="s">
        <v>55</v>
      </c>
      <c r="D80" s="45">
        <f>D78+D79</f>
        <v>8166513917.8000002</v>
      </c>
      <c r="E80" s="45">
        <v>717438942</v>
      </c>
      <c r="F80" s="45">
        <f t="shared" ref="F80:J80" si="1">F78+F79</f>
        <v>1835900661.9999995</v>
      </c>
      <c r="G80" s="45">
        <f t="shared" si="1"/>
        <v>6941015998.7601509</v>
      </c>
      <c r="H80" s="45">
        <f t="shared" si="1"/>
        <v>1053743518.0000001</v>
      </c>
      <c r="I80" s="45">
        <f t="shared" si="1"/>
        <v>26933956</v>
      </c>
      <c r="J80" s="58">
        <f t="shared" si="1"/>
        <v>18024108052.56015</v>
      </c>
    </row>
    <row r="82" spans="4:10">
      <c r="D82" s="64"/>
      <c r="E82" s="64"/>
      <c r="F82" s="64"/>
      <c r="G82" s="64"/>
      <c r="H82" s="64"/>
      <c r="I82" s="64"/>
      <c r="J82" s="64"/>
    </row>
  </sheetData>
  <mergeCells count="8">
    <mergeCell ref="A6:A7"/>
    <mergeCell ref="B6:B7"/>
    <mergeCell ref="H1:J1"/>
    <mergeCell ref="C4:J4"/>
    <mergeCell ref="C5:H5"/>
    <mergeCell ref="C6:J6"/>
    <mergeCell ref="C2:J2"/>
    <mergeCell ref="H3:J3"/>
  </mergeCells>
  <pageMargins left="0.31496062992125984" right="0.31496062992125984" top="0.35433070866141736" bottom="0.35433070866141736" header="0.31496062992125984" footer="0.31496062992125984"/>
  <pageSetup paperSize="9" scale="32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1"/>
  <sheetViews>
    <sheetView zoomScale="70" zoomScaleNormal="70" workbookViewId="0">
      <pane xSplit="3" ySplit="7" topLeftCell="D56" activePane="bottomRight" state="frozen"/>
      <selection pane="topRight" activeCell="D1" sqref="D1"/>
      <selection pane="bottomLeft" activeCell="A8" sqref="A8"/>
      <selection pane="bottomRight" activeCell="F78" sqref="F78:G78"/>
    </sheetView>
  </sheetViews>
  <sheetFormatPr defaultColWidth="8.85546875" defaultRowHeight="18.75"/>
  <cols>
    <col min="1" max="1" width="8.28515625" style="23" customWidth="1"/>
    <col min="2" max="2" width="13.5703125" style="3" customWidth="1"/>
    <col min="3" max="3" width="55.42578125" style="3" customWidth="1"/>
    <col min="4" max="4" width="24.140625" style="3" customWidth="1"/>
    <col min="5" max="5" width="19.85546875" style="3" customWidth="1"/>
    <col min="6" max="6" width="21.7109375" style="3" customWidth="1"/>
    <col min="7" max="7" width="22.140625" style="3" customWidth="1"/>
    <col min="8" max="8" width="20.28515625" style="3" customWidth="1"/>
    <col min="9" max="9" width="18.28515625" style="3" customWidth="1"/>
    <col min="10" max="10" width="21.42578125" style="2" customWidth="1"/>
    <col min="11" max="12" width="8.85546875" style="3"/>
    <col min="13" max="13" width="15" style="3" customWidth="1"/>
    <col min="14" max="14" width="14.140625" style="3" customWidth="1"/>
    <col min="15" max="16384" width="8.85546875" style="3"/>
  </cols>
  <sheetData>
    <row r="1" spans="1:10" ht="24.75" customHeight="1">
      <c r="A1" s="27"/>
      <c r="B1" s="1"/>
      <c r="C1" s="1"/>
      <c r="D1" s="1"/>
      <c r="E1" s="1"/>
      <c r="F1" s="1"/>
      <c r="G1" s="1"/>
      <c r="H1" s="81" t="s">
        <v>49</v>
      </c>
      <c r="I1" s="81"/>
      <c r="J1" s="81"/>
    </row>
    <row r="2" spans="1:10" ht="18.75" customHeight="1">
      <c r="A2" s="27"/>
      <c r="B2" s="1"/>
      <c r="C2" s="80" t="str">
        <f>свод!C2</f>
        <v>Утверждено на заседании Комиссии по разработке Территориальной программы ОМС на 2025 год от 23.05.2025</v>
      </c>
      <c r="D2" s="80"/>
      <c r="E2" s="80"/>
      <c r="F2" s="80"/>
      <c r="G2" s="80"/>
      <c r="H2" s="80"/>
      <c r="I2" s="80"/>
      <c r="J2" s="80"/>
    </row>
    <row r="3" spans="1:10">
      <c r="A3" s="28"/>
      <c r="B3" s="4"/>
      <c r="C3" s="4"/>
      <c r="D3" s="4"/>
      <c r="E3" s="4"/>
      <c r="F3" s="6"/>
      <c r="G3" s="6"/>
      <c r="H3" s="81"/>
      <c r="I3" s="81"/>
      <c r="J3" s="81"/>
    </row>
    <row r="4" spans="1:10">
      <c r="A4" s="28"/>
      <c r="B4" s="4"/>
      <c r="C4" s="76" t="str">
        <f>свод!C4</f>
        <v>Стоимость медицинской помощи в разрезе медицинских и страховых медицинских организаций на 2025 год</v>
      </c>
      <c r="D4" s="76"/>
      <c r="E4" s="76"/>
      <c r="F4" s="76"/>
      <c r="G4" s="76"/>
      <c r="H4" s="76"/>
      <c r="I4" s="76"/>
      <c r="J4" s="76"/>
    </row>
    <row r="5" spans="1:10" ht="24" customHeight="1">
      <c r="A5" s="76"/>
      <c r="B5" s="76"/>
      <c r="C5" s="76"/>
      <c r="D5" s="76"/>
      <c r="E5" s="76"/>
      <c r="F5" s="76"/>
      <c r="G5" s="76"/>
      <c r="H5" s="76"/>
      <c r="I5" s="29"/>
      <c r="J5" s="8" t="s">
        <v>48</v>
      </c>
    </row>
    <row r="6" spans="1:10" ht="21.6" customHeight="1">
      <c r="A6" s="74" t="s">
        <v>1</v>
      </c>
      <c r="B6" s="74" t="s">
        <v>52</v>
      </c>
      <c r="C6" s="77" t="s">
        <v>71</v>
      </c>
      <c r="D6" s="78"/>
      <c r="E6" s="78"/>
      <c r="F6" s="78"/>
      <c r="G6" s="78"/>
      <c r="H6" s="78"/>
      <c r="I6" s="78"/>
      <c r="J6" s="79"/>
    </row>
    <row r="7" spans="1:10" s="2" customFormat="1" ht="135" customHeight="1">
      <c r="A7" s="74"/>
      <c r="B7" s="74" t="s">
        <v>52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69</v>
      </c>
      <c r="J7" s="5" t="str">
        <f>свод!J7</f>
        <v>ВСЕГО 2025 год</v>
      </c>
    </row>
    <row r="8" spans="1:10" ht="43.5" customHeight="1">
      <c r="A8" s="24">
        <v>1</v>
      </c>
      <c r="B8" s="14">
        <v>670001</v>
      </c>
      <c r="C8" s="31" t="s">
        <v>12</v>
      </c>
      <c r="D8" s="66">
        <v>0</v>
      </c>
      <c r="E8" s="66"/>
      <c r="F8" s="66">
        <v>0</v>
      </c>
      <c r="G8" s="66">
        <v>2873330</v>
      </c>
      <c r="H8" s="66"/>
      <c r="I8" s="66"/>
      <c r="J8" s="67">
        <f>D8+F8+G8+H8+I8</f>
        <v>2873330</v>
      </c>
    </row>
    <row r="9" spans="1:10" ht="39.75" customHeight="1">
      <c r="A9" s="24">
        <v>2</v>
      </c>
      <c r="B9" s="15">
        <v>670002</v>
      </c>
      <c r="C9" s="31" t="s">
        <v>8</v>
      </c>
      <c r="D9" s="66">
        <v>365664371.70999986</v>
      </c>
      <c r="E9" s="66">
        <v>52944798</v>
      </c>
      <c r="F9" s="66">
        <v>14171259.960000001</v>
      </c>
      <c r="G9" s="66">
        <v>23169021.837152183</v>
      </c>
      <c r="H9" s="66"/>
      <c r="I9" s="68">
        <v>2030015</v>
      </c>
      <c r="J9" s="67">
        <f t="shared" ref="J9:J72" si="0">D9+F9+G9+H9+I9</f>
        <v>405034668.50715202</v>
      </c>
    </row>
    <row r="10" spans="1:10" ht="39.75" customHeight="1">
      <c r="A10" s="24">
        <v>3</v>
      </c>
      <c r="B10" s="15">
        <v>670003</v>
      </c>
      <c r="C10" s="31" t="s">
        <v>9</v>
      </c>
      <c r="D10" s="66">
        <v>44596893.210000008</v>
      </c>
      <c r="E10" s="66">
        <v>1548809</v>
      </c>
      <c r="F10" s="66">
        <v>7323458.6900000004</v>
      </c>
      <c r="G10" s="66">
        <v>8751232.1902553309</v>
      </c>
      <c r="H10" s="66"/>
      <c r="I10" s="68">
        <v>1937354</v>
      </c>
      <c r="J10" s="67">
        <f t="shared" si="0"/>
        <v>62608938.090255335</v>
      </c>
    </row>
    <row r="11" spans="1:10" ht="39" customHeight="1">
      <c r="A11" s="24">
        <v>4</v>
      </c>
      <c r="B11" s="14">
        <v>670004</v>
      </c>
      <c r="C11" s="31" t="s">
        <v>10</v>
      </c>
      <c r="D11" s="66">
        <v>0</v>
      </c>
      <c r="E11" s="66"/>
      <c r="F11" s="66">
        <v>0</v>
      </c>
      <c r="G11" s="66">
        <v>15608362</v>
      </c>
      <c r="H11" s="66"/>
      <c r="I11" s="66"/>
      <c r="J11" s="67">
        <f t="shared" si="0"/>
        <v>15608362</v>
      </c>
    </row>
    <row r="12" spans="1:10" ht="35.25" customHeight="1">
      <c r="A12" s="24">
        <v>5</v>
      </c>
      <c r="B12" s="15">
        <v>670005</v>
      </c>
      <c r="C12" s="31" t="s">
        <v>11</v>
      </c>
      <c r="D12" s="66">
        <v>138273388.70999998</v>
      </c>
      <c r="E12" s="66">
        <v>25099300</v>
      </c>
      <c r="F12" s="66">
        <v>138413056.31999999</v>
      </c>
      <c r="G12" s="66">
        <v>44115310.743599996</v>
      </c>
      <c r="H12" s="66"/>
      <c r="I12" s="66"/>
      <c r="J12" s="67">
        <f t="shared" si="0"/>
        <v>320801755.77359998</v>
      </c>
    </row>
    <row r="13" spans="1:10" ht="27.75" customHeight="1">
      <c r="A13" s="24">
        <v>6</v>
      </c>
      <c r="B13" s="14">
        <v>670012</v>
      </c>
      <c r="C13" s="31" t="s">
        <v>56</v>
      </c>
      <c r="D13" s="66">
        <v>0</v>
      </c>
      <c r="E13" s="66"/>
      <c r="F13" s="66">
        <v>0</v>
      </c>
      <c r="G13" s="66">
        <v>36883800.795796029</v>
      </c>
      <c r="H13" s="66">
        <v>6135962.4999090387</v>
      </c>
      <c r="I13" s="66"/>
      <c r="J13" s="67">
        <f t="shared" si="0"/>
        <v>43019763.295705065</v>
      </c>
    </row>
    <row r="14" spans="1:10" ht="19.5" customHeight="1">
      <c r="A14" s="24">
        <v>7</v>
      </c>
      <c r="B14" s="15">
        <v>670013</v>
      </c>
      <c r="C14" s="31" t="s">
        <v>26</v>
      </c>
      <c r="D14" s="66">
        <v>2325220.2100000004</v>
      </c>
      <c r="E14" s="66"/>
      <c r="F14" s="66">
        <v>2156726.36</v>
      </c>
      <c r="G14" s="66">
        <v>18881767.305876907</v>
      </c>
      <c r="H14" s="68"/>
      <c r="I14" s="66"/>
      <c r="J14" s="67">
        <f t="shared" si="0"/>
        <v>23363713.875876907</v>
      </c>
    </row>
    <row r="15" spans="1:10" ht="30.75" customHeight="1">
      <c r="A15" s="24">
        <v>8</v>
      </c>
      <c r="B15" s="15">
        <v>670015</v>
      </c>
      <c r="C15" s="31" t="s">
        <v>27</v>
      </c>
      <c r="D15" s="66">
        <v>15147516.430000005</v>
      </c>
      <c r="E15" s="66"/>
      <c r="F15" s="66">
        <v>1854992.8399999999</v>
      </c>
      <c r="G15" s="66">
        <v>31308503.249505881</v>
      </c>
      <c r="H15" s="66"/>
      <c r="I15" s="66"/>
      <c r="J15" s="67">
        <f t="shared" si="0"/>
        <v>48311012.519505888</v>
      </c>
    </row>
    <row r="16" spans="1:10" ht="31.5" customHeight="1">
      <c r="A16" s="24">
        <v>9</v>
      </c>
      <c r="B16" s="15">
        <v>670017</v>
      </c>
      <c r="C16" s="31" t="s">
        <v>28</v>
      </c>
      <c r="D16" s="66">
        <v>5213621.5600000005</v>
      </c>
      <c r="E16" s="66"/>
      <c r="F16" s="66">
        <v>1793673.08</v>
      </c>
      <c r="G16" s="66">
        <v>20576585.982300017</v>
      </c>
      <c r="H16" s="66"/>
      <c r="I16" s="66"/>
      <c r="J16" s="67">
        <f t="shared" si="0"/>
        <v>27583880.622300018</v>
      </c>
    </row>
    <row r="17" spans="1:10">
      <c r="A17" s="24">
        <v>10</v>
      </c>
      <c r="B17" s="15">
        <v>670018</v>
      </c>
      <c r="C17" s="31" t="s">
        <v>29</v>
      </c>
      <c r="D17" s="66">
        <v>9618543.2300000004</v>
      </c>
      <c r="E17" s="66"/>
      <c r="F17" s="66">
        <v>3619618.4499999997</v>
      </c>
      <c r="G17" s="66">
        <v>19164898.995570086</v>
      </c>
      <c r="H17" s="66"/>
      <c r="I17" s="66"/>
      <c r="J17" s="67">
        <f t="shared" si="0"/>
        <v>32403060.675570086</v>
      </c>
    </row>
    <row r="18" spans="1:10">
      <c r="A18" s="24">
        <v>11</v>
      </c>
      <c r="B18" s="15">
        <v>670020</v>
      </c>
      <c r="C18" s="31" t="s">
        <v>68</v>
      </c>
      <c r="D18" s="66">
        <v>5518994.4000000004</v>
      </c>
      <c r="E18" s="66"/>
      <c r="F18" s="66">
        <v>2202878.5100000002</v>
      </c>
      <c r="G18" s="66">
        <v>12324338.076686129</v>
      </c>
      <c r="H18" s="66"/>
      <c r="I18" s="66"/>
      <c r="J18" s="67">
        <f t="shared" si="0"/>
        <v>20046210.986686129</v>
      </c>
    </row>
    <row r="19" spans="1:10">
      <c r="A19" s="24">
        <v>12</v>
      </c>
      <c r="B19" s="15">
        <v>670022</v>
      </c>
      <c r="C19" s="31" t="s">
        <v>30</v>
      </c>
      <c r="D19" s="66">
        <v>2579369.2799999998</v>
      </c>
      <c r="E19" s="66"/>
      <c r="F19" s="66">
        <v>1692700.55</v>
      </c>
      <c r="G19" s="66">
        <v>9942995.0388615541</v>
      </c>
      <c r="H19" s="66"/>
      <c r="I19" s="66"/>
      <c r="J19" s="67">
        <f t="shared" si="0"/>
        <v>14215064.868861554</v>
      </c>
    </row>
    <row r="20" spans="1:10" ht="22.7" customHeight="1">
      <c r="A20" s="24">
        <v>13</v>
      </c>
      <c r="B20" s="15">
        <v>670023</v>
      </c>
      <c r="C20" s="31" t="s">
        <v>31</v>
      </c>
      <c r="D20" s="66">
        <v>4453958.09</v>
      </c>
      <c r="E20" s="66"/>
      <c r="F20" s="66">
        <v>1582839.59</v>
      </c>
      <c r="G20" s="66">
        <v>22569013.038556874</v>
      </c>
      <c r="H20" s="66"/>
      <c r="I20" s="66"/>
      <c r="J20" s="67">
        <f t="shared" si="0"/>
        <v>28605810.718556874</v>
      </c>
    </row>
    <row r="21" spans="1:10">
      <c r="A21" s="24">
        <v>14</v>
      </c>
      <c r="B21" s="15">
        <v>670024</v>
      </c>
      <c r="C21" s="31" t="s">
        <v>57</v>
      </c>
      <c r="D21" s="66">
        <v>3395905.9200000004</v>
      </c>
      <c r="E21" s="66"/>
      <c r="F21" s="66">
        <v>1837103.9</v>
      </c>
      <c r="G21" s="66">
        <v>11835691.853201436</v>
      </c>
      <c r="H21" s="66"/>
      <c r="I21" s="66"/>
      <c r="J21" s="67">
        <f t="shared" si="0"/>
        <v>17068701.673201434</v>
      </c>
    </row>
    <row r="22" spans="1:10">
      <c r="A22" s="24">
        <v>15</v>
      </c>
      <c r="B22" s="15">
        <v>670026</v>
      </c>
      <c r="C22" s="31" t="s">
        <v>51</v>
      </c>
      <c r="D22" s="66">
        <v>11555870.120000005</v>
      </c>
      <c r="E22" s="66"/>
      <c r="F22" s="66">
        <v>2643638.4900000002</v>
      </c>
      <c r="G22" s="66">
        <v>23541017.163510293</v>
      </c>
      <c r="H22" s="66"/>
      <c r="I22" s="66"/>
      <c r="J22" s="67">
        <f t="shared" si="0"/>
        <v>37740525.7735103</v>
      </c>
    </row>
    <row r="23" spans="1:10" ht="36" customHeight="1">
      <c r="A23" s="24">
        <v>16</v>
      </c>
      <c r="B23" s="15">
        <v>670027</v>
      </c>
      <c r="C23" s="31" t="s">
        <v>32</v>
      </c>
      <c r="D23" s="66">
        <v>69063538.960000008</v>
      </c>
      <c r="E23" s="66"/>
      <c r="F23" s="66">
        <v>4961500.51</v>
      </c>
      <c r="G23" s="66">
        <v>79783762.927519307</v>
      </c>
      <c r="H23" s="66"/>
      <c r="I23" s="66"/>
      <c r="J23" s="67">
        <f t="shared" si="0"/>
        <v>153808802.39751932</v>
      </c>
    </row>
    <row r="24" spans="1:10" ht="36" customHeight="1">
      <c r="A24" s="24">
        <v>17</v>
      </c>
      <c r="B24" s="15">
        <v>670028</v>
      </c>
      <c r="C24" s="31" t="s">
        <v>33</v>
      </c>
      <c r="D24" s="66">
        <v>16777196.790000005</v>
      </c>
      <c r="E24" s="66"/>
      <c r="F24" s="66">
        <v>4014051.57</v>
      </c>
      <c r="G24" s="66">
        <v>31892879.839064203</v>
      </c>
      <c r="H24" s="66"/>
      <c r="I24" s="66"/>
      <c r="J24" s="67">
        <f t="shared" si="0"/>
        <v>52684128.19906421</v>
      </c>
    </row>
    <row r="25" spans="1:10" ht="36" customHeight="1">
      <c r="A25" s="24">
        <v>18</v>
      </c>
      <c r="B25" s="15">
        <v>670029</v>
      </c>
      <c r="C25" s="31" t="s">
        <v>58</v>
      </c>
      <c r="D25" s="66">
        <v>60204771.289999999</v>
      </c>
      <c r="E25" s="66"/>
      <c r="F25" s="66">
        <v>3896699.83</v>
      </c>
      <c r="G25" s="66">
        <v>61663261.17654667</v>
      </c>
      <c r="H25" s="66"/>
      <c r="I25" s="66"/>
      <c r="J25" s="67">
        <f t="shared" si="0"/>
        <v>125764732.29654667</v>
      </c>
    </row>
    <row r="26" spans="1:10" ht="36" customHeight="1">
      <c r="A26" s="24">
        <v>19</v>
      </c>
      <c r="B26" s="16">
        <v>670030</v>
      </c>
      <c r="C26" s="32" t="s">
        <v>67</v>
      </c>
      <c r="D26" s="66">
        <v>6341501.9299999997</v>
      </c>
      <c r="E26" s="66"/>
      <c r="F26" s="66">
        <v>2456082.6500000004</v>
      </c>
      <c r="G26" s="66">
        <v>14081263.672617933</v>
      </c>
      <c r="H26" s="66"/>
      <c r="I26" s="66"/>
      <c r="J26" s="67">
        <f t="shared" si="0"/>
        <v>22878848.252617933</v>
      </c>
    </row>
    <row r="27" spans="1:10" ht="36" customHeight="1">
      <c r="A27" s="24">
        <v>20</v>
      </c>
      <c r="B27" s="15">
        <v>670033</v>
      </c>
      <c r="C27" s="31" t="s">
        <v>35</v>
      </c>
      <c r="D27" s="66">
        <v>3037079.2399999993</v>
      </c>
      <c r="E27" s="66"/>
      <c r="F27" s="66">
        <v>1903937.25</v>
      </c>
      <c r="G27" s="66">
        <v>6657273.2038974734</v>
      </c>
      <c r="H27" s="66"/>
      <c r="I27" s="66"/>
      <c r="J27" s="67">
        <f t="shared" si="0"/>
        <v>11598289.693897473</v>
      </c>
    </row>
    <row r="28" spans="1:10" ht="21" customHeight="1">
      <c r="A28" s="24">
        <v>21</v>
      </c>
      <c r="B28" s="15">
        <v>670036</v>
      </c>
      <c r="C28" s="31" t="s">
        <v>36</v>
      </c>
      <c r="D28" s="66">
        <v>40002036.739999995</v>
      </c>
      <c r="E28" s="66"/>
      <c r="F28" s="66">
        <v>4524911.6999999993</v>
      </c>
      <c r="G28" s="66">
        <v>64937630.47455515</v>
      </c>
      <c r="H28" s="66"/>
      <c r="I28" s="66"/>
      <c r="J28" s="67">
        <f t="shared" si="0"/>
        <v>109464578.91455515</v>
      </c>
    </row>
    <row r="29" spans="1:10">
      <c r="A29" s="24">
        <v>22</v>
      </c>
      <c r="B29" s="15">
        <v>670039</v>
      </c>
      <c r="C29" s="31" t="s">
        <v>17</v>
      </c>
      <c r="D29" s="66">
        <v>0</v>
      </c>
      <c r="E29" s="66"/>
      <c r="F29" s="66">
        <v>1430680.92</v>
      </c>
      <c r="G29" s="66">
        <v>21324883.254358288</v>
      </c>
      <c r="H29" s="66"/>
      <c r="I29" s="66"/>
      <c r="J29" s="67">
        <f t="shared" si="0"/>
        <v>22755564.174358286</v>
      </c>
    </row>
    <row r="30" spans="1:10">
      <c r="A30" s="24">
        <v>23</v>
      </c>
      <c r="B30" s="15">
        <v>670040</v>
      </c>
      <c r="C30" s="31" t="s">
        <v>18</v>
      </c>
      <c r="D30" s="66">
        <v>0</v>
      </c>
      <c r="E30" s="66"/>
      <c r="F30" s="66">
        <v>2377320.1500000004</v>
      </c>
      <c r="G30" s="66">
        <v>13327558.974619171</v>
      </c>
      <c r="H30" s="66"/>
      <c r="I30" s="66"/>
      <c r="J30" s="67">
        <f t="shared" si="0"/>
        <v>15704879.124619171</v>
      </c>
    </row>
    <row r="31" spans="1:10" ht="22.5" customHeight="1">
      <c r="A31" s="24">
        <v>24</v>
      </c>
      <c r="B31" s="15">
        <v>670041</v>
      </c>
      <c r="C31" s="31" t="s">
        <v>19</v>
      </c>
      <c r="D31" s="66">
        <v>0</v>
      </c>
      <c r="E31" s="66"/>
      <c r="F31" s="66">
        <v>1453043.09</v>
      </c>
      <c r="G31" s="66">
        <v>15796273.220828675</v>
      </c>
      <c r="H31" s="66"/>
      <c r="I31" s="66"/>
      <c r="J31" s="67">
        <f t="shared" si="0"/>
        <v>17249316.310828675</v>
      </c>
    </row>
    <row r="32" spans="1:10" ht="23.25" customHeight="1">
      <c r="A32" s="24">
        <v>25</v>
      </c>
      <c r="B32" s="15">
        <v>670042</v>
      </c>
      <c r="C32" s="31" t="s">
        <v>20</v>
      </c>
      <c r="D32" s="66">
        <v>0</v>
      </c>
      <c r="E32" s="66"/>
      <c r="F32" s="66">
        <v>881677.93000000017</v>
      </c>
      <c r="G32" s="66">
        <v>10792379.86107908</v>
      </c>
      <c r="H32" s="66"/>
      <c r="I32" s="66"/>
      <c r="J32" s="67">
        <f t="shared" si="0"/>
        <v>11674057.79107908</v>
      </c>
    </row>
    <row r="33" spans="1:10">
      <c r="A33" s="24">
        <v>26</v>
      </c>
      <c r="B33" s="15">
        <v>670043</v>
      </c>
      <c r="C33" s="31" t="s">
        <v>21</v>
      </c>
      <c r="D33" s="66">
        <v>0</v>
      </c>
      <c r="E33" s="66"/>
      <c r="F33" s="66">
        <v>1188977.4000000001</v>
      </c>
      <c r="G33" s="66">
        <v>14890338.162762955</v>
      </c>
      <c r="H33" s="66"/>
      <c r="I33" s="66"/>
      <c r="J33" s="67">
        <f t="shared" si="0"/>
        <v>16079315.562762955</v>
      </c>
    </row>
    <row r="34" spans="1:10">
      <c r="A34" s="24">
        <v>27</v>
      </c>
      <c r="B34" s="15">
        <v>670044</v>
      </c>
      <c r="C34" s="31" t="s">
        <v>22</v>
      </c>
      <c r="D34" s="66">
        <v>0</v>
      </c>
      <c r="E34" s="66"/>
      <c r="F34" s="66">
        <v>1295713.83</v>
      </c>
      <c r="G34" s="66">
        <v>11979254.619128991</v>
      </c>
      <c r="H34" s="66"/>
      <c r="I34" s="66"/>
      <c r="J34" s="67">
        <f t="shared" si="0"/>
        <v>13274968.449128991</v>
      </c>
    </row>
    <row r="35" spans="1:10">
      <c r="A35" s="24">
        <v>28</v>
      </c>
      <c r="B35" s="15">
        <v>670045</v>
      </c>
      <c r="C35" s="31" t="s">
        <v>93</v>
      </c>
      <c r="D35" s="66">
        <v>0</v>
      </c>
      <c r="E35" s="66"/>
      <c r="F35" s="66">
        <v>23587472.020000003</v>
      </c>
      <c r="G35" s="66">
        <v>262763846.47772801</v>
      </c>
      <c r="H35" s="66"/>
      <c r="I35" s="66"/>
      <c r="J35" s="67">
        <f t="shared" si="0"/>
        <v>286351318.49772799</v>
      </c>
    </row>
    <row r="36" spans="1:10">
      <c r="A36" s="24">
        <v>29</v>
      </c>
      <c r="B36" s="15">
        <v>670046</v>
      </c>
      <c r="C36" s="31" t="s">
        <v>24</v>
      </c>
      <c r="D36" s="66">
        <v>0</v>
      </c>
      <c r="E36" s="66"/>
      <c r="F36" s="66">
        <v>0</v>
      </c>
      <c r="G36" s="66">
        <v>18524605</v>
      </c>
      <c r="H36" s="66"/>
      <c r="I36" s="66"/>
      <c r="J36" s="67">
        <f t="shared" si="0"/>
        <v>18524605</v>
      </c>
    </row>
    <row r="37" spans="1:10">
      <c r="A37" s="24">
        <v>30</v>
      </c>
      <c r="B37" s="14">
        <v>670047</v>
      </c>
      <c r="C37" s="31" t="s">
        <v>25</v>
      </c>
      <c r="D37" s="66">
        <v>0</v>
      </c>
      <c r="E37" s="66"/>
      <c r="F37" s="66">
        <v>0</v>
      </c>
      <c r="G37" s="66">
        <v>11805469</v>
      </c>
      <c r="H37" s="66"/>
      <c r="I37" s="66"/>
      <c r="J37" s="67">
        <f t="shared" si="0"/>
        <v>11805469</v>
      </c>
    </row>
    <row r="38" spans="1:10">
      <c r="A38" s="24">
        <v>31</v>
      </c>
      <c r="B38" s="14">
        <v>670048</v>
      </c>
      <c r="C38" s="31" t="s">
        <v>73</v>
      </c>
      <c r="D38" s="66">
        <v>216917755.75999996</v>
      </c>
      <c r="E38" s="66">
        <v>17323780</v>
      </c>
      <c r="F38" s="66">
        <v>18288947.57</v>
      </c>
      <c r="G38" s="66">
        <v>51582534.755899996</v>
      </c>
      <c r="H38" s="66"/>
      <c r="I38" s="66">
        <v>1418741</v>
      </c>
      <c r="J38" s="67">
        <f t="shared" si="0"/>
        <v>288207979.08589995</v>
      </c>
    </row>
    <row r="39" spans="1:10" ht="20.25" customHeight="1">
      <c r="A39" s="24">
        <v>32</v>
      </c>
      <c r="B39" s="15">
        <v>670049</v>
      </c>
      <c r="C39" s="31" t="s">
        <v>59</v>
      </c>
      <c r="D39" s="66">
        <v>2615701.9899999998</v>
      </c>
      <c r="E39" s="66"/>
      <c r="F39" s="66">
        <v>46804.04</v>
      </c>
      <c r="G39" s="66">
        <v>4087335.7621999998</v>
      </c>
      <c r="H39" s="66"/>
      <c r="I39" s="66"/>
      <c r="J39" s="67">
        <f t="shared" si="0"/>
        <v>6749841.7921999991</v>
      </c>
    </row>
    <row r="40" spans="1:10" ht="30" customHeight="1">
      <c r="A40" s="24">
        <v>33</v>
      </c>
      <c r="B40" s="15">
        <v>670050</v>
      </c>
      <c r="C40" s="31" t="s">
        <v>16</v>
      </c>
      <c r="D40" s="66">
        <v>17747264.48</v>
      </c>
      <c r="E40" s="66"/>
      <c r="F40" s="66">
        <v>0</v>
      </c>
      <c r="G40" s="66">
        <v>864542</v>
      </c>
      <c r="H40" s="66"/>
      <c r="I40" s="66"/>
      <c r="J40" s="67">
        <f t="shared" si="0"/>
        <v>18611806.48</v>
      </c>
    </row>
    <row r="41" spans="1:10" ht="19.899999999999999" customHeight="1">
      <c r="A41" s="24">
        <v>34</v>
      </c>
      <c r="B41" s="15">
        <v>670051</v>
      </c>
      <c r="C41" s="31" t="s">
        <v>23</v>
      </c>
      <c r="D41" s="66">
        <v>0</v>
      </c>
      <c r="E41" s="66"/>
      <c r="F41" s="66">
        <v>0</v>
      </c>
      <c r="G41" s="66">
        <v>21928975</v>
      </c>
      <c r="H41" s="66"/>
      <c r="I41" s="66"/>
      <c r="J41" s="67">
        <f t="shared" si="0"/>
        <v>21928975</v>
      </c>
    </row>
    <row r="42" spans="1:10" ht="24.6" customHeight="1">
      <c r="A42" s="24">
        <v>35</v>
      </c>
      <c r="B42" s="14">
        <v>670052</v>
      </c>
      <c r="C42" s="31" t="s">
        <v>60</v>
      </c>
      <c r="D42" s="66">
        <v>15689191.92</v>
      </c>
      <c r="E42" s="66"/>
      <c r="F42" s="66">
        <v>7251187.8399999999</v>
      </c>
      <c r="G42" s="66">
        <v>114106469.08002582</v>
      </c>
      <c r="H42" s="66"/>
      <c r="I42" s="66"/>
      <c r="J42" s="67">
        <f t="shared" si="0"/>
        <v>137046848.84002581</v>
      </c>
    </row>
    <row r="43" spans="1:10" ht="33.6" customHeight="1">
      <c r="A43" s="24">
        <v>36</v>
      </c>
      <c r="B43" s="16">
        <v>670053</v>
      </c>
      <c r="C43" s="32" t="s">
        <v>34</v>
      </c>
      <c r="D43" s="66">
        <v>0</v>
      </c>
      <c r="E43" s="66"/>
      <c r="F43" s="66">
        <v>3097608.82</v>
      </c>
      <c r="G43" s="66">
        <v>59476400.866350137</v>
      </c>
      <c r="H43" s="66"/>
      <c r="I43" s="66"/>
      <c r="J43" s="67">
        <f t="shared" si="0"/>
        <v>62574009.686350137</v>
      </c>
    </row>
    <row r="44" spans="1:10" ht="21" customHeight="1">
      <c r="A44" s="24">
        <v>37</v>
      </c>
      <c r="B44" s="16">
        <v>670054</v>
      </c>
      <c r="C44" s="32" t="s">
        <v>15</v>
      </c>
      <c r="D44" s="66">
        <v>213227171.91</v>
      </c>
      <c r="E44" s="66">
        <v>32193550</v>
      </c>
      <c r="F44" s="66">
        <v>0</v>
      </c>
      <c r="G44" s="66">
        <v>22533705.745999999</v>
      </c>
      <c r="H44" s="66"/>
      <c r="I44" s="66"/>
      <c r="J44" s="67">
        <f t="shared" si="0"/>
        <v>235760877.65599999</v>
      </c>
    </row>
    <row r="45" spans="1:10" ht="21" customHeight="1">
      <c r="A45" s="24">
        <v>38</v>
      </c>
      <c r="B45" s="15">
        <v>670055</v>
      </c>
      <c r="C45" s="31" t="s">
        <v>38</v>
      </c>
      <c r="D45" s="66">
        <v>0</v>
      </c>
      <c r="E45" s="66"/>
      <c r="F45" s="66">
        <v>0</v>
      </c>
      <c r="G45" s="66">
        <v>451421.1102</v>
      </c>
      <c r="H45" s="66"/>
      <c r="I45" s="66"/>
      <c r="J45" s="67">
        <f t="shared" si="0"/>
        <v>451421.1102</v>
      </c>
    </row>
    <row r="46" spans="1:10" ht="21.75" customHeight="1">
      <c r="A46" s="24">
        <v>39</v>
      </c>
      <c r="B46" s="14">
        <v>670056</v>
      </c>
      <c r="C46" s="31" t="s">
        <v>37</v>
      </c>
      <c r="D46" s="66">
        <v>0</v>
      </c>
      <c r="E46" s="66"/>
      <c r="F46" s="66">
        <v>47367.920000000006</v>
      </c>
      <c r="G46" s="66">
        <v>1291772.6414000001</v>
      </c>
      <c r="H46" s="66"/>
      <c r="I46" s="66"/>
      <c r="J46" s="67">
        <f t="shared" si="0"/>
        <v>1339140.5614</v>
      </c>
    </row>
    <row r="47" spans="1:10" ht="21.75" customHeight="1">
      <c r="A47" s="24">
        <v>40</v>
      </c>
      <c r="B47" s="15">
        <v>670057</v>
      </c>
      <c r="C47" s="31" t="s">
        <v>61</v>
      </c>
      <c r="D47" s="66">
        <v>98069535.900000021</v>
      </c>
      <c r="E47" s="66">
        <v>14023358</v>
      </c>
      <c r="F47" s="66">
        <v>6376788.9699999997</v>
      </c>
      <c r="G47" s="66">
        <v>25554846.562491126</v>
      </c>
      <c r="H47" s="66"/>
      <c r="I47" s="66"/>
      <c r="J47" s="67">
        <f t="shared" si="0"/>
        <v>130001171.43249115</v>
      </c>
    </row>
    <row r="48" spans="1:10" ht="17.25" customHeight="1">
      <c r="A48" s="24">
        <v>41</v>
      </c>
      <c r="B48" s="15">
        <v>670059</v>
      </c>
      <c r="C48" s="31" t="s">
        <v>13</v>
      </c>
      <c r="D48" s="66">
        <v>26962732.049999997</v>
      </c>
      <c r="E48" s="66"/>
      <c r="F48" s="66">
        <v>0</v>
      </c>
      <c r="G48" s="66">
        <v>1696106.5224000001</v>
      </c>
      <c r="H48" s="66"/>
      <c r="I48" s="66"/>
      <c r="J48" s="67">
        <f t="shared" si="0"/>
        <v>28658838.572399996</v>
      </c>
    </row>
    <row r="49" spans="1:10" ht="18.95" customHeight="1">
      <c r="A49" s="24">
        <v>42</v>
      </c>
      <c r="B49" s="15">
        <v>670063</v>
      </c>
      <c r="C49" s="31" t="s">
        <v>74</v>
      </c>
      <c r="D49" s="66">
        <v>0</v>
      </c>
      <c r="E49" s="66"/>
      <c r="F49" s="66">
        <v>0</v>
      </c>
      <c r="G49" s="66">
        <v>224913</v>
      </c>
      <c r="H49" s="66"/>
      <c r="I49" s="66"/>
      <c r="J49" s="67">
        <f t="shared" si="0"/>
        <v>224913</v>
      </c>
    </row>
    <row r="50" spans="1:10" ht="18.95" customHeight="1">
      <c r="A50" s="24">
        <v>43</v>
      </c>
      <c r="B50" s="15">
        <v>670065</v>
      </c>
      <c r="C50" s="31" t="s">
        <v>39</v>
      </c>
      <c r="D50" s="66">
        <v>0</v>
      </c>
      <c r="E50" s="66"/>
      <c r="F50" s="66">
        <v>537964.34</v>
      </c>
      <c r="G50" s="66">
        <v>125371.0233666667</v>
      </c>
      <c r="H50" s="66"/>
      <c r="I50" s="66"/>
      <c r="J50" s="67">
        <f t="shared" si="0"/>
        <v>663335.36336666672</v>
      </c>
    </row>
    <row r="51" spans="1:10" ht="30.6" customHeight="1">
      <c r="A51" s="24">
        <v>44</v>
      </c>
      <c r="B51" s="15">
        <v>670066</v>
      </c>
      <c r="C51" s="31" t="s">
        <v>14</v>
      </c>
      <c r="D51" s="66">
        <v>0</v>
      </c>
      <c r="E51" s="66"/>
      <c r="F51" s="66">
        <v>0</v>
      </c>
      <c r="G51" s="66">
        <v>0</v>
      </c>
      <c r="H51" s="68">
        <v>182455740.89521959</v>
      </c>
      <c r="I51" s="66"/>
      <c r="J51" s="67">
        <f t="shared" si="0"/>
        <v>182455740.89521959</v>
      </c>
    </row>
    <row r="52" spans="1:10" ht="34.5" customHeight="1">
      <c r="A52" s="24">
        <v>45</v>
      </c>
      <c r="B52" s="15">
        <v>670067</v>
      </c>
      <c r="C52" s="31" t="s">
        <v>40</v>
      </c>
      <c r="D52" s="66">
        <v>607841.17999999993</v>
      </c>
      <c r="E52" s="66"/>
      <c r="F52" s="66">
        <v>2054214.04</v>
      </c>
      <c r="G52" s="66">
        <v>3852803.7648</v>
      </c>
      <c r="H52" s="66"/>
      <c r="I52" s="66"/>
      <c r="J52" s="67">
        <f t="shared" si="0"/>
        <v>6514858.9847999997</v>
      </c>
    </row>
    <row r="53" spans="1:10" ht="23.45" customHeight="1">
      <c r="A53" s="24">
        <v>46</v>
      </c>
      <c r="B53" s="14">
        <v>670070</v>
      </c>
      <c r="C53" s="31" t="s">
        <v>41</v>
      </c>
      <c r="D53" s="66">
        <v>0</v>
      </c>
      <c r="E53" s="66"/>
      <c r="F53" s="66">
        <v>0</v>
      </c>
      <c r="G53" s="66">
        <v>662258.7668000001</v>
      </c>
      <c r="H53" s="66"/>
      <c r="I53" s="66"/>
      <c r="J53" s="67">
        <f t="shared" si="0"/>
        <v>662258.7668000001</v>
      </c>
    </row>
    <row r="54" spans="1:10" ht="22.5" customHeight="1">
      <c r="A54" s="24">
        <v>47</v>
      </c>
      <c r="B54" s="15">
        <v>670072</v>
      </c>
      <c r="C54" s="33" t="s">
        <v>42</v>
      </c>
      <c r="D54" s="66">
        <v>0</v>
      </c>
      <c r="E54" s="66"/>
      <c r="F54" s="66">
        <v>1114822.04</v>
      </c>
      <c r="G54" s="66">
        <v>0</v>
      </c>
      <c r="H54" s="66"/>
      <c r="I54" s="66"/>
      <c r="J54" s="67">
        <f t="shared" si="0"/>
        <v>1114822.04</v>
      </c>
    </row>
    <row r="55" spans="1:10" ht="18.95" customHeight="1">
      <c r="A55" s="24">
        <v>48</v>
      </c>
      <c r="B55" s="17">
        <v>670081</v>
      </c>
      <c r="C55" s="31" t="s">
        <v>75</v>
      </c>
      <c r="D55" s="66">
        <v>0</v>
      </c>
      <c r="E55" s="66"/>
      <c r="F55" s="66">
        <v>0</v>
      </c>
      <c r="G55" s="66">
        <v>1771005</v>
      </c>
      <c r="H55" s="66"/>
      <c r="I55" s="66"/>
      <c r="J55" s="67">
        <f t="shared" si="0"/>
        <v>1771005</v>
      </c>
    </row>
    <row r="56" spans="1:10" ht="32.25" customHeight="1">
      <c r="A56" s="24">
        <v>49</v>
      </c>
      <c r="B56" s="17">
        <v>670082</v>
      </c>
      <c r="C56" s="34" t="s">
        <v>45</v>
      </c>
      <c r="D56" s="66">
        <v>0</v>
      </c>
      <c r="E56" s="66"/>
      <c r="F56" s="66">
        <v>0</v>
      </c>
      <c r="G56" s="66">
        <v>4607393</v>
      </c>
      <c r="H56" s="66"/>
      <c r="I56" s="66"/>
      <c r="J56" s="67">
        <f t="shared" si="0"/>
        <v>4607393</v>
      </c>
    </row>
    <row r="57" spans="1:10">
      <c r="A57" s="24">
        <v>50</v>
      </c>
      <c r="B57" s="17">
        <v>670084</v>
      </c>
      <c r="C57" s="34" t="s">
        <v>43</v>
      </c>
      <c r="D57" s="66">
        <v>0</v>
      </c>
      <c r="E57" s="66"/>
      <c r="F57" s="66">
        <v>27161669.645999998</v>
      </c>
      <c r="G57" s="66">
        <v>5099.8</v>
      </c>
      <c r="H57" s="66"/>
      <c r="I57" s="66"/>
      <c r="J57" s="67">
        <f t="shared" si="0"/>
        <v>27166769.445999999</v>
      </c>
    </row>
    <row r="58" spans="1:10" ht="26.25" customHeight="1">
      <c r="A58" s="24">
        <v>51</v>
      </c>
      <c r="B58" s="14">
        <v>670090</v>
      </c>
      <c r="C58" s="31" t="s">
        <v>62</v>
      </c>
      <c r="D58" s="66">
        <v>0</v>
      </c>
      <c r="E58" s="66"/>
      <c r="F58" s="66">
        <v>14202632.544000002</v>
      </c>
      <c r="G58" s="66">
        <v>5099.8</v>
      </c>
      <c r="H58" s="66"/>
      <c r="I58" s="66"/>
      <c r="J58" s="67">
        <f t="shared" si="0"/>
        <v>14207732.344000002</v>
      </c>
    </row>
    <row r="59" spans="1:10" ht="18" customHeight="1">
      <c r="A59" s="24">
        <v>52</v>
      </c>
      <c r="B59" s="14">
        <v>670097</v>
      </c>
      <c r="C59" s="31" t="s">
        <v>44</v>
      </c>
      <c r="D59" s="66">
        <v>0</v>
      </c>
      <c r="E59" s="66"/>
      <c r="F59" s="66">
        <v>781317.19</v>
      </c>
      <c r="G59" s="66">
        <v>2856876.53</v>
      </c>
      <c r="H59" s="66"/>
      <c r="I59" s="66"/>
      <c r="J59" s="67">
        <f t="shared" si="0"/>
        <v>3638193.7199999997</v>
      </c>
    </row>
    <row r="60" spans="1:10">
      <c r="A60" s="24">
        <v>53</v>
      </c>
      <c r="B60" s="15">
        <v>670099</v>
      </c>
      <c r="C60" s="31" t="s">
        <v>76</v>
      </c>
      <c r="D60" s="66">
        <v>0</v>
      </c>
      <c r="E60" s="66"/>
      <c r="F60" s="66">
        <v>1651829.7500000002</v>
      </c>
      <c r="G60" s="66">
        <v>24463942.381694306</v>
      </c>
      <c r="H60" s="66"/>
      <c r="I60" s="66"/>
      <c r="J60" s="67">
        <f t="shared" si="0"/>
        <v>26115772.131694306</v>
      </c>
    </row>
    <row r="61" spans="1:10">
      <c r="A61" s="24">
        <v>54</v>
      </c>
      <c r="B61" s="15">
        <v>670104</v>
      </c>
      <c r="C61" s="31" t="s">
        <v>77</v>
      </c>
      <c r="D61" s="66">
        <v>0</v>
      </c>
      <c r="E61" s="66"/>
      <c r="F61" s="66">
        <v>0</v>
      </c>
      <c r="G61" s="66">
        <v>16467.2055</v>
      </c>
      <c r="H61" s="66"/>
      <c r="I61" s="66"/>
      <c r="J61" s="67">
        <f t="shared" si="0"/>
        <v>16467.2055</v>
      </c>
    </row>
    <row r="62" spans="1:10">
      <c r="A62" s="24">
        <v>55</v>
      </c>
      <c r="B62" s="15">
        <v>670123</v>
      </c>
      <c r="C62" s="34" t="s">
        <v>78</v>
      </c>
      <c r="D62" s="66">
        <v>0</v>
      </c>
      <c r="E62" s="66"/>
      <c r="F62" s="66">
        <v>0</v>
      </c>
      <c r="G62" s="66">
        <v>0</v>
      </c>
      <c r="H62" s="66"/>
      <c r="I62" s="66"/>
      <c r="J62" s="67">
        <f t="shared" si="0"/>
        <v>0</v>
      </c>
    </row>
    <row r="63" spans="1:10">
      <c r="A63" s="24">
        <v>56</v>
      </c>
      <c r="B63" s="15">
        <v>670125</v>
      </c>
      <c r="C63" s="35" t="s">
        <v>63</v>
      </c>
      <c r="D63" s="66">
        <v>0</v>
      </c>
      <c r="E63" s="66"/>
      <c r="F63" s="66">
        <v>14835144.192000004</v>
      </c>
      <c r="G63" s="66">
        <v>0</v>
      </c>
      <c r="H63" s="66"/>
      <c r="I63" s="66"/>
      <c r="J63" s="67">
        <f>D63+F63+G63+H63+I63</f>
        <v>14835144.192000004</v>
      </c>
    </row>
    <row r="64" spans="1:10">
      <c r="A64" s="24">
        <v>57</v>
      </c>
      <c r="B64" s="14">
        <v>670129</v>
      </c>
      <c r="C64" s="36" t="s">
        <v>50</v>
      </c>
      <c r="D64" s="66">
        <v>0</v>
      </c>
      <c r="E64" s="66"/>
      <c r="F64" s="66">
        <v>7185972.8820000002</v>
      </c>
      <c r="G64" s="66">
        <v>0</v>
      </c>
      <c r="H64" s="66"/>
      <c r="I64" s="66"/>
      <c r="J64" s="67">
        <f t="shared" si="0"/>
        <v>7185972.8820000002</v>
      </c>
    </row>
    <row r="65" spans="1:10" ht="21.75" customHeight="1">
      <c r="A65" s="24">
        <v>58</v>
      </c>
      <c r="B65" s="18">
        <v>670136</v>
      </c>
      <c r="C65" s="34" t="s">
        <v>79</v>
      </c>
      <c r="D65" s="66">
        <v>0</v>
      </c>
      <c r="E65" s="66"/>
      <c r="F65" s="66">
        <v>977122.22999999986</v>
      </c>
      <c r="G65" s="66">
        <v>6739637.1808657199</v>
      </c>
      <c r="H65" s="66"/>
      <c r="I65" s="66"/>
      <c r="J65" s="67">
        <f t="shared" si="0"/>
        <v>7716759.4108657194</v>
      </c>
    </row>
    <row r="66" spans="1:10">
      <c r="A66" s="24">
        <v>59</v>
      </c>
      <c r="B66" s="18">
        <v>670139</v>
      </c>
      <c r="C66" s="34" t="s">
        <v>80</v>
      </c>
      <c r="D66" s="66">
        <v>0</v>
      </c>
      <c r="E66" s="66"/>
      <c r="F66" s="66">
        <v>0</v>
      </c>
      <c r="G66" s="66">
        <v>4021286</v>
      </c>
      <c r="H66" s="66"/>
      <c r="I66" s="66"/>
      <c r="J66" s="67">
        <f t="shared" si="0"/>
        <v>4021286</v>
      </c>
    </row>
    <row r="67" spans="1:10" ht="22.5" customHeight="1">
      <c r="A67" s="24">
        <v>60</v>
      </c>
      <c r="B67" s="17">
        <v>670141</v>
      </c>
      <c r="C67" s="35" t="s">
        <v>81</v>
      </c>
      <c r="D67" s="66">
        <v>0</v>
      </c>
      <c r="E67" s="66"/>
      <c r="F67" s="66">
        <v>0</v>
      </c>
      <c r="G67" s="66">
        <v>4252396</v>
      </c>
      <c r="H67" s="66"/>
      <c r="I67" s="66"/>
      <c r="J67" s="67">
        <f t="shared" si="0"/>
        <v>4252396</v>
      </c>
    </row>
    <row r="68" spans="1:10">
      <c r="A68" s="24">
        <v>61</v>
      </c>
      <c r="B68" s="17">
        <v>670145</v>
      </c>
      <c r="C68" s="35" t="s">
        <v>82</v>
      </c>
      <c r="D68" s="66">
        <v>0</v>
      </c>
      <c r="E68" s="66"/>
      <c r="F68" s="66">
        <v>0</v>
      </c>
      <c r="G68" s="66">
        <v>1484272</v>
      </c>
      <c r="H68" s="66"/>
      <c r="I68" s="66"/>
      <c r="J68" s="67">
        <f t="shared" si="0"/>
        <v>1484272</v>
      </c>
    </row>
    <row r="69" spans="1:10" ht="21.6" customHeight="1">
      <c r="A69" s="24">
        <v>62</v>
      </c>
      <c r="B69" s="18">
        <v>670147</v>
      </c>
      <c r="C69" s="35" t="s">
        <v>83</v>
      </c>
      <c r="D69" s="66">
        <v>10037537.670000002</v>
      </c>
      <c r="E69" s="66"/>
      <c r="F69" s="66">
        <v>0</v>
      </c>
      <c r="G69" s="66">
        <v>245951</v>
      </c>
      <c r="H69" s="66"/>
      <c r="I69" s="66"/>
      <c r="J69" s="67">
        <f t="shared" si="0"/>
        <v>10283488.670000002</v>
      </c>
    </row>
    <row r="70" spans="1:10">
      <c r="A70" s="24">
        <v>63</v>
      </c>
      <c r="B70" s="17">
        <v>670148</v>
      </c>
      <c r="C70" s="35" t="s">
        <v>64</v>
      </c>
      <c r="D70" s="66">
        <v>2446334.0999999996</v>
      </c>
      <c r="E70" s="66"/>
      <c r="F70" s="66">
        <v>0</v>
      </c>
      <c r="G70" s="66">
        <v>0</v>
      </c>
      <c r="H70" s="66"/>
      <c r="I70" s="66"/>
      <c r="J70" s="67">
        <f t="shared" si="0"/>
        <v>2446334.0999999996</v>
      </c>
    </row>
    <row r="71" spans="1:10" ht="21" customHeight="1">
      <c r="A71" s="24">
        <v>64</v>
      </c>
      <c r="B71" s="17">
        <v>670150</v>
      </c>
      <c r="C71" s="35" t="s">
        <v>47</v>
      </c>
      <c r="D71" s="66">
        <v>0</v>
      </c>
      <c r="E71" s="66"/>
      <c r="F71" s="66">
        <v>0</v>
      </c>
      <c r="G71" s="66">
        <v>0</v>
      </c>
      <c r="H71" s="66"/>
      <c r="I71" s="66"/>
      <c r="J71" s="67">
        <f t="shared" si="0"/>
        <v>0</v>
      </c>
    </row>
    <row r="72" spans="1:10">
      <c r="A72" s="24">
        <v>65</v>
      </c>
      <c r="B72" s="17">
        <v>670155</v>
      </c>
      <c r="C72" s="37" t="s">
        <v>65</v>
      </c>
      <c r="D72" s="66">
        <v>0</v>
      </c>
      <c r="E72" s="66"/>
      <c r="F72" s="66">
        <v>2383083.2000000002</v>
      </c>
      <c r="G72" s="66">
        <v>0</v>
      </c>
      <c r="H72" s="66"/>
      <c r="I72" s="66"/>
      <c r="J72" s="67">
        <f t="shared" si="0"/>
        <v>2383083.2000000002</v>
      </c>
    </row>
    <row r="73" spans="1:10" ht="47.25">
      <c r="A73" s="24">
        <v>66</v>
      </c>
      <c r="B73" s="17">
        <v>670156</v>
      </c>
      <c r="C73" s="37" t="s">
        <v>84</v>
      </c>
      <c r="D73" s="66">
        <v>0</v>
      </c>
      <c r="E73" s="66"/>
      <c r="F73" s="66">
        <v>0</v>
      </c>
      <c r="G73" s="66">
        <v>357174.04</v>
      </c>
      <c r="H73" s="66"/>
      <c r="I73" s="66"/>
      <c r="J73" s="67">
        <f t="shared" ref="J73:J77" si="1">D73+F73+G73+H73+I73</f>
        <v>357174.04</v>
      </c>
    </row>
    <row r="74" spans="1:10">
      <c r="A74" s="24">
        <v>67</v>
      </c>
      <c r="B74" s="19">
        <v>670157</v>
      </c>
      <c r="C74" s="37" t="s">
        <v>66</v>
      </c>
      <c r="D74" s="66">
        <v>67996315.150000036</v>
      </c>
      <c r="E74" s="66"/>
      <c r="F74" s="66">
        <v>3840452.16</v>
      </c>
      <c r="G74" s="66">
        <v>65228712.755949557</v>
      </c>
      <c r="H74" s="66"/>
      <c r="I74" s="66"/>
      <c r="J74" s="67">
        <f t="shared" si="1"/>
        <v>137065480.06594959</v>
      </c>
    </row>
    <row r="75" spans="1:10" ht="31.5">
      <c r="A75" s="24">
        <v>68</v>
      </c>
      <c r="B75" s="17">
        <v>670162</v>
      </c>
      <c r="C75" s="38" t="s">
        <v>85</v>
      </c>
      <c r="D75" s="66">
        <v>0</v>
      </c>
      <c r="E75" s="66"/>
      <c r="F75" s="66">
        <v>0</v>
      </c>
      <c r="G75" s="66">
        <v>3976456.1990999999</v>
      </c>
      <c r="H75" s="66"/>
      <c r="I75" s="66"/>
      <c r="J75" s="67">
        <f t="shared" si="1"/>
        <v>3976456.1990999999</v>
      </c>
    </row>
    <row r="76" spans="1:10">
      <c r="A76" s="24">
        <v>69</v>
      </c>
      <c r="B76" s="14">
        <v>670164</v>
      </c>
      <c r="C76" s="37" t="s">
        <v>86</v>
      </c>
      <c r="D76" s="66">
        <v>0</v>
      </c>
      <c r="E76" s="66"/>
      <c r="F76" s="66">
        <v>1307415.75</v>
      </c>
      <c r="G76" s="66">
        <v>0</v>
      </c>
      <c r="H76" s="66"/>
      <c r="I76" s="66"/>
      <c r="J76" s="67">
        <f t="shared" si="1"/>
        <v>1307415.75</v>
      </c>
    </row>
    <row r="77" spans="1:10" ht="23.25" customHeight="1">
      <c r="A77" s="24">
        <v>70</v>
      </c>
      <c r="B77" s="17">
        <v>670165</v>
      </c>
      <c r="C77" s="37" t="s">
        <v>87</v>
      </c>
      <c r="D77" s="66">
        <v>0</v>
      </c>
      <c r="E77" s="66"/>
      <c r="F77" s="66">
        <v>0</v>
      </c>
      <c r="G77" s="66">
        <v>0</v>
      </c>
      <c r="H77" s="66"/>
      <c r="I77" s="66"/>
      <c r="J77" s="67">
        <f t="shared" si="1"/>
        <v>0</v>
      </c>
    </row>
    <row r="78" spans="1:10">
      <c r="A78" s="24"/>
      <c r="B78" s="20"/>
      <c r="C78" s="9" t="s">
        <v>46</v>
      </c>
      <c r="D78" s="67">
        <f t="shared" ref="D78:J78" si="2">SUM(D8:D77)</f>
        <v>1476087159.9299998</v>
      </c>
      <c r="E78" s="67">
        <f t="shared" si="2"/>
        <v>143133595</v>
      </c>
      <c r="F78" s="67">
        <f t="shared" si="2"/>
        <v>346406360.71400023</v>
      </c>
      <c r="G78" s="67">
        <f t="shared" si="2"/>
        <v>1370237773.6306219</v>
      </c>
      <c r="H78" s="67">
        <f t="shared" si="2"/>
        <v>188591703.39512864</v>
      </c>
      <c r="I78" s="67">
        <f t="shared" si="2"/>
        <v>5386110</v>
      </c>
      <c r="J78" s="67">
        <f t="shared" si="2"/>
        <v>3386709107.6697507</v>
      </c>
    </row>
    <row r="79" spans="1:10">
      <c r="I79" s="12"/>
      <c r="J79" s="7"/>
    </row>
    <row r="80" spans="1:10">
      <c r="I80" s="12"/>
    </row>
    <row r="81" spans="10:10">
      <c r="J81" s="7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2"/>
  <sheetViews>
    <sheetView zoomScale="70" zoomScaleNormal="70" workbookViewId="0">
      <selection activeCell="G8" sqref="G8:G77"/>
    </sheetView>
  </sheetViews>
  <sheetFormatPr defaultColWidth="8.85546875" defaultRowHeight="18.75"/>
  <cols>
    <col min="1" max="1" width="8.85546875" style="23" customWidth="1"/>
    <col min="2" max="2" width="12.85546875" style="3" customWidth="1"/>
    <col min="3" max="3" width="56.28515625" style="3" customWidth="1"/>
    <col min="4" max="5" width="21.42578125" style="3" customWidth="1"/>
    <col min="6" max="6" width="20.85546875" style="3" customWidth="1"/>
    <col min="7" max="7" width="22.140625" style="3" customWidth="1"/>
    <col min="8" max="8" width="19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27"/>
      <c r="B1" s="1"/>
      <c r="C1" s="1"/>
      <c r="D1" s="1"/>
      <c r="E1" s="1"/>
      <c r="F1" s="1"/>
      <c r="G1" s="1"/>
      <c r="H1" s="81" t="s">
        <v>49</v>
      </c>
      <c r="I1" s="81"/>
      <c r="J1" s="81"/>
    </row>
    <row r="2" spans="1:10" ht="15" customHeight="1">
      <c r="A2" s="27"/>
      <c r="B2" s="1"/>
      <c r="C2" s="80" t="str">
        <f>согаз!C2</f>
        <v>Утверждено на заседании Комиссии по разработке Территориальной программы ОМС на 2025 год от 23.05.2025</v>
      </c>
      <c r="D2" s="80"/>
      <c r="E2" s="80"/>
      <c r="F2" s="80"/>
      <c r="G2" s="80"/>
      <c r="H2" s="80"/>
      <c r="I2" s="80"/>
      <c r="J2" s="80"/>
    </row>
    <row r="3" spans="1:10">
      <c r="A3" s="28"/>
      <c r="B3" s="4"/>
      <c r="C3" s="4"/>
      <c r="D3" s="4"/>
      <c r="E3" s="4"/>
      <c r="F3" s="6"/>
      <c r="G3" s="6"/>
      <c r="H3" s="81"/>
      <c r="I3" s="81"/>
      <c r="J3" s="81"/>
    </row>
    <row r="4" spans="1:10">
      <c r="A4" s="28"/>
      <c r="B4" s="4"/>
      <c r="C4" s="76" t="str">
        <f>согаз!C4</f>
        <v>Стоимость медицинской помощи в разрезе медицинских и страховых медицинских организаций на 2025 год</v>
      </c>
      <c r="D4" s="76"/>
      <c r="E4" s="76"/>
      <c r="F4" s="76"/>
      <c r="G4" s="76"/>
      <c r="H4" s="76"/>
      <c r="I4" s="76"/>
      <c r="J4" s="76"/>
    </row>
    <row r="5" spans="1:10" ht="24" customHeight="1">
      <c r="A5" s="76"/>
      <c r="B5" s="76"/>
      <c r="C5" s="76"/>
      <c r="D5" s="76"/>
      <c r="E5" s="76"/>
      <c r="F5" s="76"/>
      <c r="G5" s="76"/>
      <c r="H5" s="76"/>
      <c r="I5" s="29"/>
      <c r="J5" s="8" t="s">
        <v>48</v>
      </c>
    </row>
    <row r="6" spans="1:10" ht="21.6" customHeight="1">
      <c r="A6" s="74" t="s">
        <v>1</v>
      </c>
      <c r="B6" s="74" t="s">
        <v>52</v>
      </c>
      <c r="C6" s="77" t="s">
        <v>72</v>
      </c>
      <c r="D6" s="78"/>
      <c r="E6" s="78"/>
      <c r="F6" s="78"/>
      <c r="G6" s="78"/>
      <c r="H6" s="78"/>
      <c r="I6" s="78"/>
      <c r="J6" s="79"/>
    </row>
    <row r="7" spans="1:10" s="2" customFormat="1" ht="135" customHeight="1">
      <c r="A7" s="74"/>
      <c r="B7" s="74" t="s">
        <v>52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69</v>
      </c>
      <c r="J7" s="5" t="str">
        <f>согаз!J7</f>
        <v>ВСЕГО 2025 год</v>
      </c>
    </row>
    <row r="8" spans="1:10" ht="43.5" customHeight="1">
      <c r="A8" s="24">
        <v>1</v>
      </c>
      <c r="B8" s="14">
        <v>670001</v>
      </c>
      <c r="C8" s="31" t="s">
        <v>12</v>
      </c>
      <c r="D8" s="66">
        <v>0</v>
      </c>
      <c r="E8" s="66"/>
      <c r="F8" s="66">
        <v>0</v>
      </c>
      <c r="G8" s="66">
        <v>4322709</v>
      </c>
      <c r="H8" s="66"/>
      <c r="I8" s="66"/>
      <c r="J8" s="67">
        <f>D8+F8+G8+H8+I8</f>
        <v>4322709</v>
      </c>
    </row>
    <row r="9" spans="1:10" ht="39.75" customHeight="1">
      <c r="A9" s="24">
        <v>2</v>
      </c>
      <c r="B9" s="15">
        <v>670002</v>
      </c>
      <c r="C9" s="31" t="s">
        <v>8</v>
      </c>
      <c r="D9" s="66">
        <v>555958818.20999968</v>
      </c>
      <c r="E9" s="66">
        <v>79185447</v>
      </c>
      <c r="F9" s="66">
        <v>21683941.48</v>
      </c>
      <c r="G9" s="66">
        <v>34848478.944372348</v>
      </c>
      <c r="H9" s="66"/>
      <c r="I9" s="68">
        <v>3178003</v>
      </c>
      <c r="J9" s="67">
        <f t="shared" ref="J9:J68" si="0">D9+F9+G9+H9+I9</f>
        <v>615669241.634372</v>
      </c>
    </row>
    <row r="10" spans="1:10" ht="39.75" customHeight="1">
      <c r="A10" s="24">
        <v>3</v>
      </c>
      <c r="B10" s="15">
        <v>670003</v>
      </c>
      <c r="C10" s="31" t="s">
        <v>9</v>
      </c>
      <c r="D10" s="66">
        <v>68751014.73999998</v>
      </c>
      <c r="E10" s="66">
        <v>2444799</v>
      </c>
      <c r="F10" s="66">
        <v>11099627.140000002</v>
      </c>
      <c r="G10" s="66">
        <v>13183142.781832995</v>
      </c>
      <c r="H10" s="66"/>
      <c r="I10" s="68">
        <v>3002648</v>
      </c>
      <c r="J10" s="67">
        <f t="shared" si="0"/>
        <v>96036432.661832973</v>
      </c>
    </row>
    <row r="11" spans="1:10" ht="39" customHeight="1">
      <c r="A11" s="24">
        <v>4</v>
      </c>
      <c r="B11" s="14">
        <v>670004</v>
      </c>
      <c r="C11" s="31" t="s">
        <v>10</v>
      </c>
      <c r="D11" s="66">
        <v>0</v>
      </c>
      <c r="E11" s="66"/>
      <c r="F11" s="66">
        <v>0</v>
      </c>
      <c r="G11" s="66">
        <v>23413165</v>
      </c>
      <c r="H11" s="66"/>
      <c r="I11" s="66"/>
      <c r="J11" s="67">
        <f t="shared" si="0"/>
        <v>23413165</v>
      </c>
    </row>
    <row r="12" spans="1:10" ht="35.25" customHeight="1">
      <c r="A12" s="24">
        <v>5</v>
      </c>
      <c r="B12" s="15">
        <v>670005</v>
      </c>
      <c r="C12" s="31" t="s">
        <v>11</v>
      </c>
      <c r="D12" s="66">
        <v>213749221.92000002</v>
      </c>
      <c r="E12" s="66">
        <v>37648950</v>
      </c>
      <c r="F12" s="66">
        <v>210878773.38</v>
      </c>
      <c r="G12" s="66">
        <v>66506024.893199995</v>
      </c>
      <c r="H12" s="66"/>
      <c r="I12" s="66"/>
      <c r="J12" s="67">
        <f t="shared" si="0"/>
        <v>491134020.19319999</v>
      </c>
    </row>
    <row r="13" spans="1:10" ht="27.75" customHeight="1">
      <c r="A13" s="24">
        <v>6</v>
      </c>
      <c r="B13" s="14">
        <v>670012</v>
      </c>
      <c r="C13" s="31" t="s">
        <v>56</v>
      </c>
      <c r="D13" s="66">
        <v>0</v>
      </c>
      <c r="E13" s="66"/>
      <c r="F13" s="66">
        <v>0</v>
      </c>
      <c r="G13" s="66">
        <v>41509741.642537259</v>
      </c>
      <c r="H13" s="66">
        <v>286602.89958187664</v>
      </c>
      <c r="I13" s="66"/>
      <c r="J13" s="67">
        <f t="shared" si="0"/>
        <v>41796344.542119138</v>
      </c>
    </row>
    <row r="14" spans="1:10" ht="19.5" customHeight="1">
      <c r="A14" s="24">
        <v>7</v>
      </c>
      <c r="B14" s="15">
        <v>670013</v>
      </c>
      <c r="C14" s="31" t="s">
        <v>26</v>
      </c>
      <c r="D14" s="66">
        <v>4041618.2299999986</v>
      </c>
      <c r="E14" s="66"/>
      <c r="F14" s="66">
        <v>3294920.6100000008</v>
      </c>
      <c r="G14" s="66">
        <v>25724210.217453718</v>
      </c>
      <c r="H14" s="68"/>
      <c r="I14" s="66"/>
      <c r="J14" s="67">
        <f t="shared" si="0"/>
        <v>33060749.057453718</v>
      </c>
    </row>
    <row r="15" spans="1:10" ht="30.75" customHeight="1">
      <c r="A15" s="24">
        <v>8</v>
      </c>
      <c r="B15" s="15">
        <v>670015</v>
      </c>
      <c r="C15" s="31" t="s">
        <v>27</v>
      </c>
      <c r="D15" s="66">
        <v>24045818.550000001</v>
      </c>
      <c r="E15" s="66"/>
      <c r="F15" s="66">
        <v>2869232.75</v>
      </c>
      <c r="G15" s="66">
        <v>48506184.574574858</v>
      </c>
      <c r="H15" s="66"/>
      <c r="I15" s="66"/>
      <c r="J15" s="67">
        <f t="shared" si="0"/>
        <v>75421235.874574855</v>
      </c>
    </row>
    <row r="16" spans="1:10" ht="31.5" customHeight="1">
      <c r="A16" s="24">
        <v>9</v>
      </c>
      <c r="B16" s="15">
        <v>670017</v>
      </c>
      <c r="C16" s="31" t="s">
        <v>28</v>
      </c>
      <c r="D16" s="66">
        <v>8652551.4399999995</v>
      </c>
      <c r="E16" s="66"/>
      <c r="F16" s="66">
        <v>2827347.9500000007</v>
      </c>
      <c r="G16" s="66">
        <v>31832810.351160828</v>
      </c>
      <c r="H16" s="66"/>
      <c r="I16" s="66"/>
      <c r="J16" s="67">
        <f t="shared" si="0"/>
        <v>43312709.741160825</v>
      </c>
    </row>
    <row r="17" spans="1:10">
      <c r="A17" s="24">
        <v>10</v>
      </c>
      <c r="B17" s="15">
        <v>670018</v>
      </c>
      <c r="C17" s="31" t="s">
        <v>29</v>
      </c>
      <c r="D17" s="66">
        <v>15483190.229999997</v>
      </c>
      <c r="E17" s="66"/>
      <c r="F17" s="66">
        <v>5584520.6600000011</v>
      </c>
      <c r="G17" s="66">
        <v>43035878.934088126</v>
      </c>
      <c r="H17" s="66"/>
      <c r="I17" s="66"/>
      <c r="J17" s="67">
        <f t="shared" si="0"/>
        <v>64103589.824088126</v>
      </c>
    </row>
    <row r="18" spans="1:10">
      <c r="A18" s="24">
        <v>11</v>
      </c>
      <c r="B18" s="15">
        <v>670020</v>
      </c>
      <c r="C18" s="31" t="s">
        <v>68</v>
      </c>
      <c r="D18" s="66">
        <v>8985248.2599999998</v>
      </c>
      <c r="E18" s="66"/>
      <c r="F18" s="66">
        <v>3423258.33</v>
      </c>
      <c r="G18" s="66">
        <v>50607495.368046768</v>
      </c>
      <c r="H18" s="66"/>
      <c r="I18" s="66"/>
      <c r="J18" s="67">
        <f t="shared" si="0"/>
        <v>63016001.958046764</v>
      </c>
    </row>
    <row r="19" spans="1:10">
      <c r="A19" s="24">
        <v>12</v>
      </c>
      <c r="B19" s="15">
        <v>670022</v>
      </c>
      <c r="C19" s="31" t="s">
        <v>30</v>
      </c>
      <c r="D19" s="66">
        <v>4367402.18</v>
      </c>
      <c r="E19" s="66"/>
      <c r="F19" s="66">
        <v>2575060.5</v>
      </c>
      <c r="G19" s="66">
        <v>35098559.673020788</v>
      </c>
      <c r="H19" s="66"/>
      <c r="I19" s="66"/>
      <c r="J19" s="67">
        <f t="shared" si="0"/>
        <v>42041022.353020787</v>
      </c>
    </row>
    <row r="20" spans="1:10" ht="22.7" customHeight="1">
      <c r="A20" s="24">
        <v>13</v>
      </c>
      <c r="B20" s="15">
        <v>670023</v>
      </c>
      <c r="C20" s="31" t="s">
        <v>31</v>
      </c>
      <c r="D20" s="66">
        <v>7116413.4200000018</v>
      </c>
      <c r="E20" s="66"/>
      <c r="F20" s="66">
        <v>2497505.9000000004</v>
      </c>
      <c r="G20" s="66">
        <v>28394236.072635878</v>
      </c>
      <c r="H20" s="66"/>
      <c r="I20" s="66"/>
      <c r="J20" s="67">
        <f t="shared" si="0"/>
        <v>38008155.392635882</v>
      </c>
    </row>
    <row r="21" spans="1:10">
      <c r="A21" s="24">
        <v>14</v>
      </c>
      <c r="B21" s="15">
        <v>670024</v>
      </c>
      <c r="C21" s="31" t="s">
        <v>57</v>
      </c>
      <c r="D21" s="66">
        <v>5726220.5299999993</v>
      </c>
      <c r="E21" s="66"/>
      <c r="F21" s="66">
        <v>2840141.0100000002</v>
      </c>
      <c r="G21" s="66">
        <v>33568406.414376028</v>
      </c>
      <c r="H21" s="66"/>
      <c r="I21" s="66"/>
      <c r="J21" s="67">
        <f t="shared" si="0"/>
        <v>42134767.954376027</v>
      </c>
    </row>
    <row r="22" spans="1:10">
      <c r="A22" s="24">
        <v>15</v>
      </c>
      <c r="B22" s="15">
        <v>670026</v>
      </c>
      <c r="C22" s="31" t="s">
        <v>51</v>
      </c>
      <c r="D22" s="66">
        <v>18296249.109999996</v>
      </c>
      <c r="E22" s="66"/>
      <c r="F22" s="66">
        <v>4081932.1</v>
      </c>
      <c r="G22" s="66">
        <v>62275543.286926746</v>
      </c>
      <c r="H22" s="66"/>
      <c r="I22" s="66"/>
      <c r="J22" s="67">
        <f t="shared" si="0"/>
        <v>84653724.49692674</v>
      </c>
    </row>
    <row r="23" spans="1:10" ht="36" customHeight="1">
      <c r="A23" s="24">
        <v>16</v>
      </c>
      <c r="B23" s="15">
        <v>670027</v>
      </c>
      <c r="C23" s="31" t="s">
        <v>32</v>
      </c>
      <c r="D23" s="66">
        <v>106157635.73000003</v>
      </c>
      <c r="E23" s="66"/>
      <c r="F23" s="66">
        <v>7573736.4399999995</v>
      </c>
      <c r="G23" s="66">
        <v>105336665.6190249</v>
      </c>
      <c r="H23" s="66"/>
      <c r="I23" s="66"/>
      <c r="J23" s="67">
        <f t="shared" si="0"/>
        <v>219068037.78902495</v>
      </c>
    </row>
    <row r="24" spans="1:10" ht="36" customHeight="1">
      <c r="A24" s="24">
        <v>17</v>
      </c>
      <c r="B24" s="15">
        <v>670028</v>
      </c>
      <c r="C24" s="31" t="s">
        <v>33</v>
      </c>
      <c r="D24" s="66">
        <v>27095387.910000004</v>
      </c>
      <c r="E24" s="66"/>
      <c r="F24" s="66">
        <v>6041362.0300000012</v>
      </c>
      <c r="G24" s="66">
        <v>52134594.250907429</v>
      </c>
      <c r="H24" s="66"/>
      <c r="I24" s="66"/>
      <c r="J24" s="67">
        <f t="shared" si="0"/>
        <v>85271344.190907434</v>
      </c>
    </row>
    <row r="25" spans="1:10" ht="36" customHeight="1">
      <c r="A25" s="24">
        <v>18</v>
      </c>
      <c r="B25" s="15">
        <v>670029</v>
      </c>
      <c r="C25" s="31" t="s">
        <v>58</v>
      </c>
      <c r="D25" s="66">
        <v>94706244.579999968</v>
      </c>
      <c r="E25" s="66"/>
      <c r="F25" s="66">
        <v>5947719.8400000008</v>
      </c>
      <c r="G25" s="66">
        <v>86988334.866335049</v>
      </c>
      <c r="H25" s="66"/>
      <c r="I25" s="66"/>
      <c r="J25" s="67">
        <f t="shared" si="0"/>
        <v>187642299.28633502</v>
      </c>
    </row>
    <row r="26" spans="1:10" ht="36" customHeight="1">
      <c r="A26" s="24">
        <v>19</v>
      </c>
      <c r="B26" s="16">
        <v>670030</v>
      </c>
      <c r="C26" s="32" t="s">
        <v>67</v>
      </c>
      <c r="D26" s="66">
        <v>10303028.569999993</v>
      </c>
      <c r="E26" s="66"/>
      <c r="F26" s="66">
        <v>3793009.41</v>
      </c>
      <c r="G26" s="66">
        <v>20876157.235997319</v>
      </c>
      <c r="H26" s="66"/>
      <c r="I26" s="66"/>
      <c r="J26" s="67">
        <f t="shared" si="0"/>
        <v>34972195.215997308</v>
      </c>
    </row>
    <row r="27" spans="1:10" ht="36" customHeight="1">
      <c r="A27" s="24">
        <v>20</v>
      </c>
      <c r="B27" s="15">
        <v>670033</v>
      </c>
      <c r="C27" s="31" t="s">
        <v>35</v>
      </c>
      <c r="D27" s="66">
        <v>5140781.580000001</v>
      </c>
      <c r="E27" s="66"/>
      <c r="F27" s="66">
        <v>2951810.0900000003</v>
      </c>
      <c r="G27" s="66">
        <v>28463483.742867157</v>
      </c>
      <c r="H27" s="66"/>
      <c r="I27" s="66"/>
      <c r="J27" s="67">
        <f t="shared" si="0"/>
        <v>36556075.412867159</v>
      </c>
    </row>
    <row r="28" spans="1:10" ht="21" customHeight="1">
      <c r="A28" s="24">
        <v>21</v>
      </c>
      <c r="B28" s="15">
        <v>670036</v>
      </c>
      <c r="C28" s="31" t="s">
        <v>36</v>
      </c>
      <c r="D28" s="66">
        <v>63870717.04999999</v>
      </c>
      <c r="E28" s="66"/>
      <c r="F28" s="66">
        <v>6938852.4399999985</v>
      </c>
      <c r="G28" s="66">
        <v>140538708.48469117</v>
      </c>
      <c r="H28" s="66"/>
      <c r="I28" s="66"/>
      <c r="J28" s="67">
        <f t="shared" si="0"/>
        <v>211348277.97469115</v>
      </c>
    </row>
    <row r="29" spans="1:10">
      <c r="A29" s="24">
        <v>22</v>
      </c>
      <c r="B29" s="15">
        <v>670039</v>
      </c>
      <c r="C29" s="31" t="s">
        <v>17</v>
      </c>
      <c r="D29" s="66">
        <v>0</v>
      </c>
      <c r="E29" s="66"/>
      <c r="F29" s="66">
        <v>570699.06000000006</v>
      </c>
      <c r="G29" s="66">
        <v>11084529.891961366</v>
      </c>
      <c r="H29" s="66"/>
      <c r="I29" s="66"/>
      <c r="J29" s="67">
        <f t="shared" si="0"/>
        <v>11655228.951961366</v>
      </c>
    </row>
    <row r="30" spans="1:10">
      <c r="A30" s="24">
        <v>23</v>
      </c>
      <c r="B30" s="15">
        <v>670040</v>
      </c>
      <c r="C30" s="31" t="s">
        <v>18</v>
      </c>
      <c r="D30" s="66">
        <v>0</v>
      </c>
      <c r="E30" s="66"/>
      <c r="F30" s="66">
        <v>939153.75000000012</v>
      </c>
      <c r="G30" s="66">
        <v>7165636.8126672795</v>
      </c>
      <c r="H30" s="66"/>
      <c r="I30" s="66"/>
      <c r="J30" s="67">
        <f t="shared" si="0"/>
        <v>8104790.5626672795</v>
      </c>
    </row>
    <row r="31" spans="1:10" ht="22.5" customHeight="1">
      <c r="A31" s="24">
        <v>24</v>
      </c>
      <c r="B31" s="15">
        <v>670041</v>
      </c>
      <c r="C31" s="31" t="s">
        <v>19</v>
      </c>
      <c r="D31" s="66">
        <v>0</v>
      </c>
      <c r="E31" s="66"/>
      <c r="F31" s="66">
        <v>2037667.0400000003</v>
      </c>
      <c r="G31" s="66">
        <v>22168472.369479101</v>
      </c>
      <c r="H31" s="66"/>
      <c r="I31" s="66"/>
      <c r="J31" s="67">
        <f t="shared" si="0"/>
        <v>24206139.4094791</v>
      </c>
    </row>
    <row r="32" spans="1:10" ht="23.25" customHeight="1">
      <c r="A32" s="24">
        <v>25</v>
      </c>
      <c r="B32" s="15">
        <v>670042</v>
      </c>
      <c r="C32" s="31" t="s">
        <v>20</v>
      </c>
      <c r="D32" s="66">
        <v>0</v>
      </c>
      <c r="E32" s="66"/>
      <c r="F32" s="66">
        <v>1568090.02</v>
      </c>
      <c r="G32" s="66">
        <v>20182919.833996564</v>
      </c>
      <c r="H32" s="66"/>
      <c r="I32" s="66"/>
      <c r="J32" s="67">
        <f t="shared" si="0"/>
        <v>21751009.853996564</v>
      </c>
    </row>
    <row r="33" spans="1:10">
      <c r="A33" s="24">
        <v>26</v>
      </c>
      <c r="B33" s="15">
        <v>670043</v>
      </c>
      <c r="C33" s="31" t="s">
        <v>21</v>
      </c>
      <c r="D33" s="66">
        <v>0</v>
      </c>
      <c r="E33" s="66"/>
      <c r="F33" s="66">
        <v>2004297.98</v>
      </c>
      <c r="G33" s="66">
        <v>24600897.145284656</v>
      </c>
      <c r="H33" s="66"/>
      <c r="I33" s="66"/>
      <c r="J33" s="67">
        <f t="shared" si="0"/>
        <v>26605195.125284657</v>
      </c>
    </row>
    <row r="34" spans="1:10">
      <c r="A34" s="24">
        <v>27</v>
      </c>
      <c r="B34" s="15">
        <v>670044</v>
      </c>
      <c r="C34" s="31" t="s">
        <v>22</v>
      </c>
      <c r="D34" s="66">
        <v>0</v>
      </c>
      <c r="E34" s="66"/>
      <c r="F34" s="66">
        <v>1600824.63</v>
      </c>
      <c r="G34" s="66">
        <v>20553097.513364322</v>
      </c>
      <c r="H34" s="66"/>
      <c r="I34" s="66"/>
      <c r="J34" s="67">
        <f t="shared" si="0"/>
        <v>22153922.143364321</v>
      </c>
    </row>
    <row r="35" spans="1:10">
      <c r="A35" s="24">
        <v>28</v>
      </c>
      <c r="B35" s="15">
        <v>670045</v>
      </c>
      <c r="C35" s="31" t="s">
        <v>93</v>
      </c>
      <c r="D35" s="66">
        <v>0</v>
      </c>
      <c r="E35" s="66"/>
      <c r="F35" s="66">
        <v>29811642.370000008</v>
      </c>
      <c r="G35" s="66">
        <v>309273671.34098202</v>
      </c>
      <c r="H35" s="66"/>
      <c r="I35" s="66"/>
      <c r="J35" s="67">
        <f t="shared" si="0"/>
        <v>339085313.71098202</v>
      </c>
    </row>
    <row r="36" spans="1:10">
      <c r="A36" s="24">
        <v>29</v>
      </c>
      <c r="B36" s="15">
        <v>670046</v>
      </c>
      <c r="C36" s="31" t="s">
        <v>24</v>
      </c>
      <c r="D36" s="66">
        <v>0</v>
      </c>
      <c r="E36" s="66"/>
      <c r="F36" s="66">
        <v>0</v>
      </c>
      <c r="G36" s="66">
        <v>27786815</v>
      </c>
      <c r="H36" s="66"/>
      <c r="I36" s="66"/>
      <c r="J36" s="67">
        <f t="shared" si="0"/>
        <v>27786815</v>
      </c>
    </row>
    <row r="37" spans="1:10">
      <c r="A37" s="24">
        <v>30</v>
      </c>
      <c r="B37" s="14">
        <v>670047</v>
      </c>
      <c r="C37" s="31" t="s">
        <v>25</v>
      </c>
      <c r="D37" s="66">
        <v>0</v>
      </c>
      <c r="E37" s="66"/>
      <c r="F37" s="66">
        <v>0</v>
      </c>
      <c r="G37" s="66">
        <v>17708296</v>
      </c>
      <c r="H37" s="66"/>
      <c r="I37" s="66"/>
      <c r="J37" s="67">
        <f t="shared" si="0"/>
        <v>17708296</v>
      </c>
    </row>
    <row r="38" spans="1:10">
      <c r="A38" s="24">
        <v>31</v>
      </c>
      <c r="B38" s="14">
        <v>670048</v>
      </c>
      <c r="C38" s="31" t="s">
        <v>73</v>
      </c>
      <c r="D38" s="66">
        <v>329306487.78000015</v>
      </c>
      <c r="E38" s="66">
        <v>25933343</v>
      </c>
      <c r="F38" s="66">
        <v>32265790.620000001</v>
      </c>
      <c r="G38" s="66">
        <v>76392388.505499989</v>
      </c>
      <c r="H38" s="66"/>
      <c r="I38" s="66">
        <v>2034736</v>
      </c>
      <c r="J38" s="67">
        <f t="shared" si="0"/>
        <v>439999402.90550017</v>
      </c>
    </row>
    <row r="39" spans="1:10" ht="20.25" customHeight="1">
      <c r="A39" s="24">
        <v>32</v>
      </c>
      <c r="B39" s="15">
        <v>670049</v>
      </c>
      <c r="C39" s="31" t="s">
        <v>59</v>
      </c>
      <c r="D39" s="66">
        <v>3027674.6399999997</v>
      </c>
      <c r="E39" s="66"/>
      <c r="F39" s="66">
        <v>70206.06</v>
      </c>
      <c r="G39" s="66">
        <v>3213020.2161999997</v>
      </c>
      <c r="H39" s="66"/>
      <c r="I39" s="66"/>
      <c r="J39" s="67">
        <f t="shared" si="0"/>
        <v>6310900.9161999989</v>
      </c>
    </row>
    <row r="40" spans="1:10" ht="30" customHeight="1">
      <c r="A40" s="24">
        <v>33</v>
      </c>
      <c r="B40" s="15">
        <v>670050</v>
      </c>
      <c r="C40" s="31" t="s">
        <v>16</v>
      </c>
      <c r="D40" s="66">
        <v>26682760.069999997</v>
      </c>
      <c r="E40" s="66"/>
      <c r="F40" s="66">
        <v>0</v>
      </c>
      <c r="G40" s="66">
        <v>1322240</v>
      </c>
      <c r="H40" s="66"/>
      <c r="I40" s="66"/>
      <c r="J40" s="67">
        <f t="shared" si="0"/>
        <v>28005000.069999997</v>
      </c>
    </row>
    <row r="41" spans="1:10" ht="19.899999999999999" customHeight="1">
      <c r="A41" s="24">
        <v>34</v>
      </c>
      <c r="B41" s="15">
        <v>670051</v>
      </c>
      <c r="C41" s="31" t="s">
        <v>23</v>
      </c>
      <c r="D41" s="66">
        <v>0</v>
      </c>
      <c r="E41" s="66"/>
      <c r="F41" s="66">
        <v>0</v>
      </c>
      <c r="G41" s="66">
        <v>32893555</v>
      </c>
      <c r="H41" s="66"/>
      <c r="I41" s="66"/>
      <c r="J41" s="67">
        <f t="shared" si="0"/>
        <v>32893555</v>
      </c>
    </row>
    <row r="42" spans="1:10" ht="24.6" customHeight="1">
      <c r="A42" s="24">
        <v>35</v>
      </c>
      <c r="B42" s="14">
        <v>670052</v>
      </c>
      <c r="C42" s="31" t="s">
        <v>60</v>
      </c>
      <c r="D42" s="66">
        <v>24751722.239999998</v>
      </c>
      <c r="E42" s="66"/>
      <c r="F42" s="66">
        <v>10950873.459999999</v>
      </c>
      <c r="G42" s="66">
        <v>154149939.64787507</v>
      </c>
      <c r="H42" s="66"/>
      <c r="I42" s="66"/>
      <c r="J42" s="67">
        <f t="shared" si="0"/>
        <v>189852535.34787506</v>
      </c>
    </row>
    <row r="43" spans="1:10" ht="33.6" customHeight="1">
      <c r="A43" s="24">
        <v>36</v>
      </c>
      <c r="B43" s="16">
        <v>670053</v>
      </c>
      <c r="C43" s="32" t="s">
        <v>34</v>
      </c>
      <c r="D43" s="66">
        <v>0</v>
      </c>
      <c r="E43" s="66"/>
      <c r="F43" s="66">
        <v>4692882.4400000013</v>
      </c>
      <c r="G43" s="66">
        <v>76899248.265211597</v>
      </c>
      <c r="H43" s="66"/>
      <c r="I43" s="66"/>
      <c r="J43" s="67">
        <f t="shared" si="0"/>
        <v>81592130.705211595</v>
      </c>
    </row>
    <row r="44" spans="1:10" ht="21" customHeight="1">
      <c r="A44" s="24">
        <v>37</v>
      </c>
      <c r="B44" s="16">
        <v>670054</v>
      </c>
      <c r="C44" s="32" t="s">
        <v>15</v>
      </c>
      <c r="D44" s="66">
        <v>326541120.99000013</v>
      </c>
      <c r="E44" s="66">
        <v>49773768</v>
      </c>
      <c r="F44" s="66">
        <v>0</v>
      </c>
      <c r="G44" s="66">
        <v>33803249.299999997</v>
      </c>
      <c r="H44" s="66"/>
      <c r="I44" s="66"/>
      <c r="J44" s="67">
        <f t="shared" si="0"/>
        <v>360344370.29000014</v>
      </c>
    </row>
    <row r="45" spans="1:10" ht="21" customHeight="1">
      <c r="A45" s="24">
        <v>38</v>
      </c>
      <c r="B45" s="15">
        <v>670055</v>
      </c>
      <c r="C45" s="31" t="s">
        <v>38</v>
      </c>
      <c r="D45" s="66">
        <v>0</v>
      </c>
      <c r="E45" s="66"/>
      <c r="F45" s="66">
        <v>0</v>
      </c>
      <c r="G45" s="66">
        <v>688782.83759999997</v>
      </c>
      <c r="H45" s="66"/>
      <c r="I45" s="66"/>
      <c r="J45" s="67">
        <f t="shared" si="0"/>
        <v>688782.83759999997</v>
      </c>
    </row>
    <row r="46" spans="1:10" ht="21.75" customHeight="1">
      <c r="A46" s="24">
        <v>39</v>
      </c>
      <c r="B46" s="14">
        <v>670056</v>
      </c>
      <c r="C46" s="31" t="s">
        <v>37</v>
      </c>
      <c r="D46" s="66">
        <v>0</v>
      </c>
      <c r="E46" s="66"/>
      <c r="F46" s="66">
        <v>71051.88</v>
      </c>
      <c r="G46" s="66">
        <v>1944707.3714999999</v>
      </c>
      <c r="H46" s="66"/>
      <c r="I46" s="66"/>
      <c r="J46" s="67">
        <f t="shared" si="0"/>
        <v>2015759.2514999998</v>
      </c>
    </row>
    <row r="47" spans="1:10" ht="21.75" customHeight="1">
      <c r="A47" s="24">
        <v>40</v>
      </c>
      <c r="B47" s="15">
        <v>670057</v>
      </c>
      <c r="C47" s="31" t="s">
        <v>61</v>
      </c>
      <c r="D47" s="66">
        <v>152218923.64000005</v>
      </c>
      <c r="E47" s="66">
        <v>21364539</v>
      </c>
      <c r="F47" s="66">
        <v>10442217.469999999</v>
      </c>
      <c r="G47" s="66">
        <v>38129097.288571417</v>
      </c>
      <c r="H47" s="66"/>
      <c r="I47" s="66"/>
      <c r="J47" s="67">
        <f t="shared" si="0"/>
        <v>200790238.39857146</v>
      </c>
    </row>
    <row r="48" spans="1:10" ht="17.25" customHeight="1">
      <c r="A48" s="24">
        <v>41</v>
      </c>
      <c r="B48" s="15">
        <v>670059</v>
      </c>
      <c r="C48" s="31" t="s">
        <v>13</v>
      </c>
      <c r="D48" s="66">
        <v>40517293.399999999</v>
      </c>
      <c r="E48" s="66"/>
      <c r="F48" s="66">
        <v>0</v>
      </c>
      <c r="G48" s="66">
        <v>2545713.5543999998</v>
      </c>
      <c r="H48" s="66"/>
      <c r="I48" s="66"/>
      <c r="J48" s="67">
        <f t="shared" si="0"/>
        <v>43063006.954399996</v>
      </c>
    </row>
    <row r="49" spans="1:10" ht="18.95" customHeight="1">
      <c r="A49" s="24">
        <v>42</v>
      </c>
      <c r="B49" s="15">
        <v>670063</v>
      </c>
      <c r="C49" s="31" t="s">
        <v>74</v>
      </c>
      <c r="D49" s="66">
        <v>0</v>
      </c>
      <c r="E49" s="66"/>
      <c r="F49" s="66">
        <v>0</v>
      </c>
      <c r="G49" s="66">
        <v>348715</v>
      </c>
      <c r="H49" s="66"/>
      <c r="I49" s="66"/>
      <c r="J49" s="67">
        <f t="shared" si="0"/>
        <v>348715</v>
      </c>
    </row>
    <row r="50" spans="1:10" ht="18.95" customHeight="1">
      <c r="A50" s="24">
        <v>43</v>
      </c>
      <c r="B50" s="15">
        <v>670065</v>
      </c>
      <c r="C50" s="31" t="s">
        <v>39</v>
      </c>
      <c r="D50" s="66">
        <v>0</v>
      </c>
      <c r="E50" s="66"/>
      <c r="F50" s="66">
        <v>825978.27</v>
      </c>
      <c r="G50" s="66">
        <v>188667.36000000002</v>
      </c>
      <c r="H50" s="66"/>
      <c r="I50" s="66"/>
      <c r="J50" s="67">
        <f t="shared" si="0"/>
        <v>1014645.63</v>
      </c>
    </row>
    <row r="51" spans="1:10" ht="30.6" customHeight="1">
      <c r="A51" s="24">
        <v>44</v>
      </c>
      <c r="B51" s="15">
        <v>670066</v>
      </c>
      <c r="C51" s="31" t="s">
        <v>14</v>
      </c>
      <c r="D51" s="66">
        <v>0</v>
      </c>
      <c r="E51" s="66"/>
      <c r="F51" s="66">
        <v>0</v>
      </c>
      <c r="G51" s="66">
        <v>0</v>
      </c>
      <c r="H51" s="68">
        <v>298554459.6206975</v>
      </c>
      <c r="I51" s="66"/>
      <c r="J51" s="67">
        <f t="shared" si="0"/>
        <v>298554459.6206975</v>
      </c>
    </row>
    <row r="52" spans="1:10" ht="22.9" customHeight="1">
      <c r="A52" s="24">
        <v>45</v>
      </c>
      <c r="B52" s="14">
        <v>670067</v>
      </c>
      <c r="C52" s="31" t="s">
        <v>40</v>
      </c>
      <c r="D52" s="66">
        <v>1397816.2599999998</v>
      </c>
      <c r="E52" s="66"/>
      <c r="F52" s="66">
        <v>3064483.24</v>
      </c>
      <c r="G52" s="66">
        <v>5830131.0099999998</v>
      </c>
      <c r="H52" s="66"/>
      <c r="I52" s="66"/>
      <c r="J52" s="67">
        <f t="shared" si="0"/>
        <v>10292430.51</v>
      </c>
    </row>
    <row r="53" spans="1:10" ht="23.45" customHeight="1">
      <c r="A53" s="24">
        <v>46</v>
      </c>
      <c r="B53" s="15">
        <v>670070</v>
      </c>
      <c r="C53" s="33" t="s">
        <v>41</v>
      </c>
      <c r="D53" s="66">
        <v>0</v>
      </c>
      <c r="E53" s="66"/>
      <c r="F53" s="66">
        <v>0</v>
      </c>
      <c r="G53" s="66">
        <v>1008681.3226000001</v>
      </c>
      <c r="H53" s="66"/>
      <c r="I53" s="66"/>
      <c r="J53" s="67">
        <f t="shared" si="0"/>
        <v>1008681.3226000001</v>
      </c>
    </row>
    <row r="54" spans="1:10" ht="22.5" customHeight="1">
      <c r="A54" s="24">
        <v>47</v>
      </c>
      <c r="B54" s="17">
        <v>670072</v>
      </c>
      <c r="C54" s="31" t="s">
        <v>42</v>
      </c>
      <c r="D54" s="66">
        <v>0</v>
      </c>
      <c r="E54" s="66"/>
      <c r="F54" s="66">
        <v>1538545.3099999998</v>
      </c>
      <c r="G54" s="66">
        <v>0</v>
      </c>
      <c r="H54" s="69"/>
      <c r="I54" s="66"/>
      <c r="J54" s="67">
        <f t="shared" si="0"/>
        <v>1538545.3099999998</v>
      </c>
    </row>
    <row r="55" spans="1:10" ht="18.95" customHeight="1">
      <c r="A55" s="24">
        <v>48</v>
      </c>
      <c r="B55" s="17">
        <v>670081</v>
      </c>
      <c r="C55" s="34" t="s">
        <v>75</v>
      </c>
      <c r="D55" s="66">
        <v>0</v>
      </c>
      <c r="E55" s="66"/>
      <c r="F55" s="66">
        <v>0</v>
      </c>
      <c r="G55" s="66">
        <v>2656785</v>
      </c>
      <c r="H55" s="66"/>
      <c r="I55" s="66"/>
      <c r="J55" s="67">
        <f t="shared" si="0"/>
        <v>2656785</v>
      </c>
    </row>
    <row r="56" spans="1:10" ht="32.25" customHeight="1">
      <c r="A56" s="24">
        <v>49</v>
      </c>
      <c r="B56" s="17">
        <v>670082</v>
      </c>
      <c r="C56" s="34" t="s">
        <v>45</v>
      </c>
      <c r="D56" s="66">
        <v>0</v>
      </c>
      <c r="E56" s="66"/>
      <c r="F56" s="66">
        <v>0</v>
      </c>
      <c r="G56" s="66">
        <v>6911090</v>
      </c>
      <c r="H56" s="66"/>
      <c r="I56" s="66"/>
      <c r="J56" s="67">
        <f t="shared" si="0"/>
        <v>6911090</v>
      </c>
    </row>
    <row r="57" spans="1:10">
      <c r="A57" s="24">
        <v>50</v>
      </c>
      <c r="B57" s="14">
        <v>670084</v>
      </c>
      <c r="C57" s="31" t="s">
        <v>43</v>
      </c>
      <c r="D57" s="66">
        <v>0</v>
      </c>
      <c r="E57" s="66"/>
      <c r="F57" s="66">
        <v>40742504.468999997</v>
      </c>
      <c r="G57" s="66">
        <v>7649.7000000000007</v>
      </c>
      <c r="H57" s="66"/>
      <c r="I57" s="66"/>
      <c r="J57" s="67">
        <f t="shared" si="0"/>
        <v>40750154.169</v>
      </c>
    </row>
    <row r="58" spans="1:10" ht="26.25" customHeight="1">
      <c r="A58" s="24">
        <v>51</v>
      </c>
      <c r="B58" s="14">
        <v>670090</v>
      </c>
      <c r="C58" s="31" t="s">
        <v>62</v>
      </c>
      <c r="D58" s="66">
        <v>0</v>
      </c>
      <c r="E58" s="66"/>
      <c r="F58" s="66">
        <v>21303948.816</v>
      </c>
      <c r="G58" s="66">
        <v>7649.7000000000007</v>
      </c>
      <c r="H58" s="66"/>
      <c r="I58" s="66"/>
      <c r="J58" s="67">
        <f t="shared" si="0"/>
        <v>21311598.515999999</v>
      </c>
    </row>
    <row r="59" spans="1:10" ht="18" customHeight="1">
      <c r="A59" s="24">
        <v>52</v>
      </c>
      <c r="B59" s="15">
        <v>670097</v>
      </c>
      <c r="C59" s="31" t="s">
        <v>44</v>
      </c>
      <c r="D59" s="66">
        <v>0</v>
      </c>
      <c r="E59" s="66"/>
      <c r="F59" s="66">
        <v>1200523.42</v>
      </c>
      <c r="G59" s="66">
        <v>4312770.1151999999</v>
      </c>
      <c r="H59" s="66"/>
      <c r="I59" s="66"/>
      <c r="J59" s="67">
        <f t="shared" si="0"/>
        <v>5513293.5351999998</v>
      </c>
    </row>
    <row r="60" spans="1:10">
      <c r="A60" s="24">
        <v>53</v>
      </c>
      <c r="B60" s="15">
        <v>670099</v>
      </c>
      <c r="C60" s="31" t="s">
        <v>76</v>
      </c>
      <c r="D60" s="66">
        <v>0</v>
      </c>
      <c r="E60" s="66"/>
      <c r="F60" s="66">
        <v>2591443.5500000003</v>
      </c>
      <c r="G60" s="66">
        <v>33625255.417893641</v>
      </c>
      <c r="H60" s="66"/>
      <c r="I60" s="66"/>
      <c r="J60" s="67">
        <f t="shared" si="0"/>
        <v>36216698.967893638</v>
      </c>
    </row>
    <row r="61" spans="1:10">
      <c r="A61" s="24">
        <v>54</v>
      </c>
      <c r="B61" s="15">
        <v>670104</v>
      </c>
      <c r="C61" s="34" t="s">
        <v>77</v>
      </c>
      <c r="D61" s="66">
        <v>0</v>
      </c>
      <c r="E61" s="66"/>
      <c r="F61" s="66">
        <v>0</v>
      </c>
      <c r="G61" s="66">
        <v>37282.641000000003</v>
      </c>
      <c r="H61" s="66"/>
      <c r="I61" s="66"/>
      <c r="J61" s="67">
        <f t="shared" si="0"/>
        <v>37282.641000000003</v>
      </c>
    </row>
    <row r="62" spans="1:10">
      <c r="A62" s="24">
        <v>55</v>
      </c>
      <c r="B62" s="15">
        <v>670123</v>
      </c>
      <c r="C62" s="35" t="s">
        <v>78</v>
      </c>
      <c r="D62" s="66">
        <v>0</v>
      </c>
      <c r="E62" s="66"/>
      <c r="F62" s="66">
        <v>0</v>
      </c>
      <c r="G62" s="66">
        <v>0</v>
      </c>
      <c r="H62" s="66"/>
      <c r="I62" s="66"/>
      <c r="J62" s="67">
        <f t="shared" si="0"/>
        <v>0</v>
      </c>
    </row>
    <row r="63" spans="1:10">
      <c r="A63" s="24">
        <v>56</v>
      </c>
      <c r="B63" s="14">
        <v>670125</v>
      </c>
      <c r="C63" s="36" t="s">
        <v>63</v>
      </c>
      <c r="D63" s="66">
        <v>0</v>
      </c>
      <c r="E63" s="66"/>
      <c r="F63" s="66">
        <v>22252716.288000003</v>
      </c>
      <c r="G63" s="66">
        <v>0</v>
      </c>
      <c r="H63" s="66"/>
      <c r="I63" s="66"/>
      <c r="J63" s="67">
        <f t="shared" si="0"/>
        <v>22252716.288000003</v>
      </c>
    </row>
    <row r="64" spans="1:10">
      <c r="A64" s="24">
        <v>57</v>
      </c>
      <c r="B64" s="18">
        <v>670129</v>
      </c>
      <c r="C64" s="36" t="s">
        <v>50</v>
      </c>
      <c r="D64" s="66">
        <v>0</v>
      </c>
      <c r="E64" s="66"/>
      <c r="F64" s="66">
        <v>10778959.323000003</v>
      </c>
      <c r="G64" s="66">
        <v>0</v>
      </c>
      <c r="H64" s="66"/>
      <c r="I64" s="66"/>
      <c r="J64" s="67">
        <f t="shared" si="0"/>
        <v>10778959.323000003</v>
      </c>
    </row>
    <row r="65" spans="1:10" ht="21.75" customHeight="1">
      <c r="A65" s="24">
        <v>58</v>
      </c>
      <c r="B65" s="18">
        <v>670136</v>
      </c>
      <c r="C65" s="34" t="s">
        <v>79</v>
      </c>
      <c r="D65" s="66">
        <v>0</v>
      </c>
      <c r="E65" s="66"/>
      <c r="F65" s="66">
        <v>1505316.97</v>
      </c>
      <c r="G65" s="66">
        <v>8351423.1674684864</v>
      </c>
      <c r="H65" s="66"/>
      <c r="I65" s="66"/>
      <c r="J65" s="67">
        <f t="shared" si="0"/>
        <v>9856740.137468487</v>
      </c>
    </row>
    <row r="66" spans="1:10">
      <c r="A66" s="24">
        <v>59</v>
      </c>
      <c r="B66" s="17">
        <v>670139</v>
      </c>
      <c r="C66" s="35" t="s">
        <v>80</v>
      </c>
      <c r="D66" s="66">
        <v>0</v>
      </c>
      <c r="E66" s="66"/>
      <c r="F66" s="66">
        <v>0</v>
      </c>
      <c r="G66" s="66">
        <v>6059465</v>
      </c>
      <c r="H66" s="66"/>
      <c r="I66" s="66"/>
      <c r="J66" s="67">
        <f t="shared" si="0"/>
        <v>6059465</v>
      </c>
    </row>
    <row r="67" spans="1:10" ht="22.5" customHeight="1">
      <c r="A67" s="24">
        <v>60</v>
      </c>
      <c r="B67" s="17">
        <v>670141</v>
      </c>
      <c r="C67" s="35" t="s">
        <v>81</v>
      </c>
      <c r="D67" s="66">
        <v>0</v>
      </c>
      <c r="E67" s="66"/>
      <c r="F67" s="66">
        <v>0</v>
      </c>
      <c r="G67" s="66">
        <v>6378595</v>
      </c>
      <c r="H67" s="66"/>
      <c r="I67" s="66"/>
      <c r="J67" s="67">
        <f t="shared" si="0"/>
        <v>6378595</v>
      </c>
    </row>
    <row r="68" spans="1:10">
      <c r="A68" s="24">
        <v>61</v>
      </c>
      <c r="B68" s="18">
        <v>670145</v>
      </c>
      <c r="C68" s="35" t="s">
        <v>82</v>
      </c>
      <c r="D68" s="66">
        <v>0</v>
      </c>
      <c r="E68" s="66"/>
      <c r="F68" s="66">
        <v>0</v>
      </c>
      <c r="G68" s="66">
        <v>2226408</v>
      </c>
      <c r="H68" s="66"/>
      <c r="I68" s="66"/>
      <c r="J68" s="67">
        <f t="shared" si="0"/>
        <v>2226408</v>
      </c>
    </row>
    <row r="69" spans="1:10" ht="21" customHeight="1">
      <c r="A69" s="24">
        <v>62</v>
      </c>
      <c r="B69" s="17">
        <v>670147</v>
      </c>
      <c r="C69" s="35" t="s">
        <v>83</v>
      </c>
      <c r="D69" s="66">
        <v>15153951.670000004</v>
      </c>
      <c r="E69" s="66"/>
      <c r="F69" s="66">
        <v>0</v>
      </c>
      <c r="G69" s="66">
        <v>368926</v>
      </c>
      <c r="H69" s="66"/>
      <c r="I69" s="66"/>
      <c r="J69" s="67">
        <f t="shared" ref="J69:J77" si="1">D69+F69+G69+H69+I69</f>
        <v>15522877.670000004</v>
      </c>
    </row>
    <row r="70" spans="1:10">
      <c r="A70" s="24">
        <v>63</v>
      </c>
      <c r="B70" s="17">
        <v>670148</v>
      </c>
      <c r="C70" s="35" t="s">
        <v>64</v>
      </c>
      <c r="D70" s="66">
        <v>4005691.9999999995</v>
      </c>
      <c r="E70" s="66"/>
      <c r="F70" s="66">
        <v>0</v>
      </c>
      <c r="G70" s="66">
        <v>0</v>
      </c>
      <c r="H70" s="66"/>
      <c r="I70" s="66"/>
      <c r="J70" s="67">
        <f t="shared" si="1"/>
        <v>4005691.9999999995</v>
      </c>
    </row>
    <row r="71" spans="1:10" ht="21" customHeight="1">
      <c r="A71" s="24">
        <v>64</v>
      </c>
      <c r="B71" s="17">
        <v>670150</v>
      </c>
      <c r="C71" s="35" t="s">
        <v>47</v>
      </c>
      <c r="D71" s="66">
        <v>0</v>
      </c>
      <c r="E71" s="66"/>
      <c r="F71" s="66">
        <v>0</v>
      </c>
      <c r="G71" s="66">
        <v>0</v>
      </c>
      <c r="H71" s="66"/>
      <c r="I71" s="66"/>
      <c r="J71" s="67">
        <f t="shared" si="1"/>
        <v>0</v>
      </c>
    </row>
    <row r="72" spans="1:10">
      <c r="A72" s="24">
        <v>65</v>
      </c>
      <c r="B72" s="17">
        <v>670155</v>
      </c>
      <c r="C72" s="37" t="s">
        <v>65</v>
      </c>
      <c r="D72" s="66">
        <v>0</v>
      </c>
      <c r="E72" s="66"/>
      <c r="F72" s="66">
        <v>2004777.1799999997</v>
      </c>
      <c r="G72" s="66">
        <v>0</v>
      </c>
      <c r="H72" s="66"/>
      <c r="I72" s="66"/>
      <c r="J72" s="67">
        <f t="shared" si="1"/>
        <v>2004777.1799999997</v>
      </c>
    </row>
    <row r="73" spans="1:10" ht="47.25">
      <c r="A73" s="24">
        <v>66</v>
      </c>
      <c r="B73" s="19">
        <v>670156</v>
      </c>
      <c r="C73" s="37" t="s">
        <v>84</v>
      </c>
      <c r="D73" s="66">
        <v>0</v>
      </c>
      <c r="E73" s="66"/>
      <c r="F73" s="66">
        <v>0</v>
      </c>
      <c r="G73" s="66">
        <v>535851.80000000005</v>
      </c>
      <c r="H73" s="66"/>
      <c r="I73" s="66"/>
      <c r="J73" s="67">
        <f t="shared" si="1"/>
        <v>535851.80000000005</v>
      </c>
    </row>
    <row r="74" spans="1:10">
      <c r="A74" s="24">
        <v>67</v>
      </c>
      <c r="B74" s="17">
        <v>670157</v>
      </c>
      <c r="C74" s="38" t="s">
        <v>66</v>
      </c>
      <c r="D74" s="66">
        <v>104958359.75000004</v>
      </c>
      <c r="E74" s="66"/>
      <c r="F74" s="66">
        <v>5904600.5999999996</v>
      </c>
      <c r="G74" s="66">
        <v>101558784.89783831</v>
      </c>
      <c r="H74" s="66"/>
      <c r="I74" s="66"/>
      <c r="J74" s="67">
        <f t="shared" si="1"/>
        <v>212421745.24783835</v>
      </c>
    </row>
    <row r="75" spans="1:10" ht="31.5">
      <c r="A75" s="24">
        <v>68</v>
      </c>
      <c r="B75" s="14">
        <v>670162</v>
      </c>
      <c r="C75" s="37" t="s">
        <v>85</v>
      </c>
      <c r="D75" s="66">
        <v>0</v>
      </c>
      <c r="E75" s="66"/>
      <c r="F75" s="66">
        <v>0</v>
      </c>
      <c r="G75" s="66">
        <v>5964563.5999999996</v>
      </c>
      <c r="H75" s="66"/>
      <c r="I75" s="66"/>
      <c r="J75" s="67">
        <f t="shared" si="1"/>
        <v>5964563.5999999996</v>
      </c>
    </row>
    <row r="76" spans="1:10">
      <c r="A76" s="24">
        <v>69</v>
      </c>
      <c r="B76" s="17">
        <v>670164</v>
      </c>
      <c r="C76" s="37" t="s">
        <v>86</v>
      </c>
      <c r="D76" s="66">
        <v>0</v>
      </c>
      <c r="E76" s="66"/>
      <c r="F76" s="66">
        <v>1936258.05</v>
      </c>
      <c r="G76" s="66">
        <v>0</v>
      </c>
      <c r="H76" s="66"/>
      <c r="I76" s="66"/>
      <c r="J76" s="67">
        <f t="shared" si="1"/>
        <v>1936258.05</v>
      </c>
    </row>
    <row r="77" spans="1:10" ht="23.25" customHeight="1">
      <c r="A77" s="24">
        <v>70</v>
      </c>
      <c r="B77" s="14">
        <v>670165</v>
      </c>
      <c r="C77" s="37" t="s">
        <v>87</v>
      </c>
      <c r="D77" s="66">
        <v>0</v>
      </c>
      <c r="E77" s="66"/>
      <c r="F77" s="66">
        <v>0</v>
      </c>
      <c r="G77" s="66">
        <v>0</v>
      </c>
      <c r="H77" s="66"/>
      <c r="I77" s="66"/>
      <c r="J77" s="67">
        <f t="shared" si="1"/>
        <v>0</v>
      </c>
    </row>
    <row r="78" spans="1:10" ht="31.5" customHeight="1">
      <c r="A78" s="24"/>
      <c r="B78" s="20"/>
      <c r="C78" s="9" t="s">
        <v>46</v>
      </c>
      <c r="D78" s="67">
        <f t="shared" ref="D78:J78" si="2">SUM(D8:D77)</f>
        <v>2271009364.6799998</v>
      </c>
      <c r="E78" s="67">
        <f t="shared" si="2"/>
        <v>216350846</v>
      </c>
      <c r="F78" s="67">
        <f t="shared" si="2"/>
        <v>519578204.32600009</v>
      </c>
      <c r="G78" s="67">
        <f t="shared" si="2"/>
        <v>2046049503.9806428</v>
      </c>
      <c r="H78" s="67">
        <f t="shared" si="2"/>
        <v>298841062.52027935</v>
      </c>
      <c r="I78" s="67">
        <f t="shared" si="2"/>
        <v>8215387</v>
      </c>
      <c r="J78" s="67">
        <f t="shared" si="2"/>
        <v>5143693522.5069237</v>
      </c>
    </row>
    <row r="79" spans="1:10">
      <c r="I79" s="12"/>
      <c r="J79" s="7"/>
    </row>
    <row r="80" spans="1:10">
      <c r="I80" s="12"/>
      <c r="J80" s="7"/>
    </row>
    <row r="81" spans="10:10">
      <c r="J81" s="7"/>
    </row>
    <row r="82" spans="10:10">
      <c r="J82" s="7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M86"/>
  <sheetViews>
    <sheetView topLeftCell="A52" zoomScale="70" zoomScaleNormal="70" workbookViewId="0">
      <selection activeCell="G8" sqref="G8:G77"/>
    </sheetView>
  </sheetViews>
  <sheetFormatPr defaultColWidth="8.85546875" defaultRowHeight="18.75"/>
  <cols>
    <col min="1" max="1" width="6.7109375" style="23" customWidth="1"/>
    <col min="2" max="2" width="10.42578125" style="3" customWidth="1"/>
    <col min="3" max="3" width="62.42578125" style="3" customWidth="1"/>
    <col min="4" max="4" width="23.140625" style="3" customWidth="1"/>
    <col min="5" max="5" width="22.7109375" style="3" customWidth="1"/>
    <col min="6" max="6" width="21.28515625" style="3" customWidth="1"/>
    <col min="7" max="7" width="24.5703125" style="3" customWidth="1"/>
    <col min="8" max="8" width="21.140625" style="3" customWidth="1"/>
    <col min="9" max="9" width="22.5703125" style="3" customWidth="1"/>
    <col min="10" max="10" width="23" style="2" customWidth="1"/>
    <col min="11" max="12" width="8.85546875" style="3"/>
    <col min="13" max="13" width="15.5703125" style="3" customWidth="1"/>
    <col min="14" max="16384" width="8.85546875" style="3"/>
  </cols>
  <sheetData>
    <row r="1" spans="1:13" ht="24.75" customHeight="1">
      <c r="A1" s="27"/>
      <c r="B1" s="1"/>
      <c r="C1" s="1"/>
      <c r="D1" s="1"/>
      <c r="E1" s="1"/>
      <c r="F1" s="1"/>
      <c r="G1" s="1"/>
      <c r="H1" s="81" t="s">
        <v>49</v>
      </c>
      <c r="I1" s="81"/>
      <c r="J1" s="81"/>
    </row>
    <row r="2" spans="1:13" s="11" customFormat="1" ht="25.5" customHeight="1">
      <c r="A2" s="21"/>
      <c r="B2" s="10"/>
      <c r="C2" s="82" t="str">
        <f>макс!C2</f>
        <v>Утверждено на заседании Комиссии по разработке Территориальной программы ОМС на 2025 год от 23.05.2025</v>
      </c>
      <c r="D2" s="82"/>
      <c r="E2" s="82"/>
      <c r="F2" s="82"/>
      <c r="G2" s="82"/>
      <c r="H2" s="82"/>
      <c r="I2" s="82"/>
      <c r="J2" s="82"/>
    </row>
    <row r="3" spans="1:13">
      <c r="A3" s="28"/>
      <c r="B3" s="4"/>
      <c r="C3" s="4"/>
      <c r="D3" s="4"/>
      <c r="E3" s="4"/>
      <c r="F3" s="6"/>
      <c r="G3" s="6"/>
      <c r="H3" s="81"/>
      <c r="I3" s="81"/>
      <c r="J3" s="81"/>
    </row>
    <row r="4" spans="1:13">
      <c r="A4" s="28"/>
      <c r="B4" s="4"/>
      <c r="C4" s="76" t="str">
        <f>макс!C4</f>
        <v>Стоимость медицинской помощи в разрезе медицинских и страховых медицинских организаций на 2025 год</v>
      </c>
      <c r="D4" s="76"/>
      <c r="E4" s="76"/>
      <c r="F4" s="76"/>
      <c r="G4" s="76"/>
      <c r="H4" s="76"/>
      <c r="I4" s="76"/>
      <c r="J4" s="76"/>
    </row>
    <row r="5" spans="1:13" ht="24" customHeight="1">
      <c r="A5" s="76"/>
      <c r="B5" s="76"/>
      <c r="C5" s="76"/>
      <c r="D5" s="76"/>
      <c r="E5" s="76"/>
      <c r="F5" s="76"/>
      <c r="G5" s="76"/>
      <c r="H5" s="76"/>
      <c r="I5" s="29"/>
      <c r="J5" s="8" t="s">
        <v>48</v>
      </c>
    </row>
    <row r="6" spans="1:13" ht="21.6" customHeight="1">
      <c r="A6" s="74" t="s">
        <v>1</v>
      </c>
      <c r="B6" s="74" t="s">
        <v>52</v>
      </c>
      <c r="C6" s="77" t="s">
        <v>70</v>
      </c>
      <c r="D6" s="78"/>
      <c r="E6" s="78"/>
      <c r="F6" s="78"/>
      <c r="G6" s="78"/>
      <c r="H6" s="78"/>
      <c r="I6" s="78"/>
      <c r="J6" s="79"/>
    </row>
    <row r="7" spans="1:13" s="2" customFormat="1" ht="135" customHeight="1">
      <c r="A7" s="74"/>
      <c r="B7" s="74" t="s">
        <v>52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69</v>
      </c>
      <c r="J7" s="5" t="str">
        <f>макс!J7</f>
        <v>ВСЕГО 2025 год</v>
      </c>
    </row>
    <row r="8" spans="1:13" ht="43.5" customHeight="1">
      <c r="A8" s="24">
        <v>1</v>
      </c>
      <c r="B8" s="14">
        <v>670001</v>
      </c>
      <c r="C8" s="31" t="s">
        <v>12</v>
      </c>
      <c r="D8" s="70">
        <v>0</v>
      </c>
      <c r="E8" s="70"/>
      <c r="F8" s="70">
        <v>0</v>
      </c>
      <c r="G8" s="70">
        <v>7196039</v>
      </c>
      <c r="H8" s="70"/>
      <c r="I8" s="70"/>
      <c r="J8" s="71">
        <f>D8+F8+G8+H8+I8</f>
        <v>7196039</v>
      </c>
      <c r="M8" s="62"/>
    </row>
    <row r="9" spans="1:13" ht="39.75" customHeight="1">
      <c r="A9" s="24">
        <v>2</v>
      </c>
      <c r="B9" s="15">
        <v>670002</v>
      </c>
      <c r="C9" s="31" t="s">
        <v>8</v>
      </c>
      <c r="D9" s="70">
        <v>928918396.78999996</v>
      </c>
      <c r="E9" s="70">
        <v>131296559</v>
      </c>
      <c r="F9" s="70">
        <v>35991630.960000001</v>
      </c>
      <c r="G9" s="70">
        <v>58005394.72601267</v>
      </c>
      <c r="H9" s="70"/>
      <c r="I9" s="72">
        <v>5151011</v>
      </c>
      <c r="J9" s="71">
        <f t="shared" ref="J9:J68" si="0">D9+F9+G9+H9+I9</f>
        <v>1028066433.4760127</v>
      </c>
    </row>
    <row r="10" spans="1:13" ht="39.75" customHeight="1">
      <c r="A10" s="24">
        <v>3</v>
      </c>
      <c r="B10" s="15">
        <v>670003</v>
      </c>
      <c r="C10" s="31" t="s">
        <v>9</v>
      </c>
      <c r="D10" s="70">
        <v>114854474.06</v>
      </c>
      <c r="E10" s="70">
        <v>3750437</v>
      </c>
      <c r="F10" s="70">
        <v>18468973.52</v>
      </c>
      <c r="G10" s="70">
        <v>22037275.057248335</v>
      </c>
      <c r="H10" s="70"/>
      <c r="I10" s="72">
        <v>4746768</v>
      </c>
      <c r="J10" s="71">
        <f t="shared" si="0"/>
        <v>160107490.63724834</v>
      </c>
    </row>
    <row r="11" spans="1:13" ht="39" customHeight="1">
      <c r="A11" s="24">
        <v>4</v>
      </c>
      <c r="B11" s="14">
        <v>670004</v>
      </c>
      <c r="C11" s="31" t="s">
        <v>10</v>
      </c>
      <c r="D11" s="70">
        <v>0</v>
      </c>
      <c r="E11" s="70"/>
      <c r="F11" s="70">
        <v>0</v>
      </c>
      <c r="G11" s="70">
        <v>39021527</v>
      </c>
      <c r="H11" s="70"/>
      <c r="I11" s="70"/>
      <c r="J11" s="71">
        <f t="shared" si="0"/>
        <v>39021527</v>
      </c>
    </row>
    <row r="12" spans="1:13" ht="35.25" customHeight="1">
      <c r="A12" s="24">
        <v>5</v>
      </c>
      <c r="B12" s="15">
        <v>670005</v>
      </c>
      <c r="C12" s="31" t="s">
        <v>11</v>
      </c>
      <c r="D12" s="70">
        <v>357874530.88999999</v>
      </c>
      <c r="E12" s="70">
        <v>62748250</v>
      </c>
      <c r="F12" s="70">
        <v>352365773.37</v>
      </c>
      <c r="G12" s="70">
        <v>110577965.7432</v>
      </c>
      <c r="H12" s="70"/>
      <c r="I12" s="70"/>
      <c r="J12" s="71">
        <f t="shared" si="0"/>
        <v>820818270.00320005</v>
      </c>
    </row>
    <row r="13" spans="1:13" ht="27.75" customHeight="1">
      <c r="A13" s="24">
        <v>6</v>
      </c>
      <c r="B13" s="14">
        <v>670012</v>
      </c>
      <c r="C13" s="31" t="s">
        <v>56</v>
      </c>
      <c r="D13" s="70">
        <v>0</v>
      </c>
      <c r="E13" s="70"/>
      <c r="F13" s="70">
        <v>0</v>
      </c>
      <c r="G13" s="70">
        <v>108479375.1498068</v>
      </c>
      <c r="H13" s="70">
        <v>25408495.878121562</v>
      </c>
      <c r="I13" s="70"/>
      <c r="J13" s="71">
        <f t="shared" si="0"/>
        <v>133887871.02792835</v>
      </c>
    </row>
    <row r="14" spans="1:13" ht="19.5" customHeight="1">
      <c r="A14" s="24">
        <v>7</v>
      </c>
      <c r="B14" s="15">
        <v>670013</v>
      </c>
      <c r="C14" s="31" t="s">
        <v>26</v>
      </c>
      <c r="D14" s="70">
        <v>6873334.1800000006</v>
      </c>
      <c r="E14" s="70"/>
      <c r="F14" s="70">
        <v>5540969.3499999996</v>
      </c>
      <c r="G14" s="70">
        <v>23618619.678556453</v>
      </c>
      <c r="H14" s="72"/>
      <c r="I14" s="70"/>
      <c r="J14" s="71">
        <f t="shared" si="0"/>
        <v>36032923.208556458</v>
      </c>
    </row>
    <row r="15" spans="1:13" ht="30.75" customHeight="1">
      <c r="A15" s="24">
        <v>8</v>
      </c>
      <c r="B15" s="15">
        <v>670015</v>
      </c>
      <c r="C15" s="31" t="s">
        <v>27</v>
      </c>
      <c r="D15" s="70">
        <v>40656174.559999995</v>
      </c>
      <c r="E15" s="70"/>
      <c r="F15" s="70">
        <v>4740310.7999999989</v>
      </c>
      <c r="G15" s="70">
        <v>161678744.51551712</v>
      </c>
      <c r="H15" s="70"/>
      <c r="I15" s="70"/>
      <c r="J15" s="71">
        <f t="shared" si="0"/>
        <v>207075229.8755171</v>
      </c>
    </row>
    <row r="16" spans="1:13" ht="31.5" customHeight="1">
      <c r="A16" s="24">
        <v>9</v>
      </c>
      <c r="B16" s="15">
        <v>670017</v>
      </c>
      <c r="C16" s="31" t="s">
        <v>28</v>
      </c>
      <c r="D16" s="70">
        <v>14693926.159999995</v>
      </c>
      <c r="E16" s="70"/>
      <c r="F16" s="70">
        <v>4768184.0999999996</v>
      </c>
      <c r="G16" s="70">
        <v>27583804.312668517</v>
      </c>
      <c r="H16" s="70"/>
      <c r="I16" s="70"/>
      <c r="J16" s="71">
        <f t="shared" si="0"/>
        <v>47045914.572668508</v>
      </c>
    </row>
    <row r="17" spans="1:10">
      <c r="A17" s="24">
        <v>10</v>
      </c>
      <c r="B17" s="15">
        <v>670018</v>
      </c>
      <c r="C17" s="31" t="s">
        <v>29</v>
      </c>
      <c r="D17" s="70">
        <v>26353600.270000007</v>
      </c>
      <c r="E17" s="70"/>
      <c r="F17" s="70">
        <v>9318710.3000000007</v>
      </c>
      <c r="G17" s="70">
        <v>86483336.996970668</v>
      </c>
      <c r="H17" s="70"/>
      <c r="I17" s="70"/>
      <c r="J17" s="71">
        <f t="shared" si="0"/>
        <v>122155647.56697068</v>
      </c>
    </row>
    <row r="18" spans="1:10">
      <c r="A18" s="24">
        <v>11</v>
      </c>
      <c r="B18" s="15">
        <v>670020</v>
      </c>
      <c r="C18" s="31" t="s">
        <v>68</v>
      </c>
      <c r="D18" s="70">
        <v>14990522.01</v>
      </c>
      <c r="E18" s="70"/>
      <c r="F18" s="70">
        <v>5699995.9199999999</v>
      </c>
      <c r="G18" s="70">
        <v>31562023.21195199</v>
      </c>
      <c r="H18" s="70"/>
      <c r="I18" s="70"/>
      <c r="J18" s="71">
        <f t="shared" si="0"/>
        <v>52252541.141951993</v>
      </c>
    </row>
    <row r="19" spans="1:10">
      <c r="A19" s="24">
        <v>12</v>
      </c>
      <c r="B19" s="15">
        <v>670022</v>
      </c>
      <c r="C19" s="31" t="s">
        <v>30</v>
      </c>
      <c r="D19" s="70">
        <v>7423291.7000000002</v>
      </c>
      <c r="E19" s="70"/>
      <c r="F19" s="70">
        <v>4322334.6199999992</v>
      </c>
      <c r="G19" s="70">
        <v>26551908.555867683</v>
      </c>
      <c r="H19" s="70"/>
      <c r="I19" s="70"/>
      <c r="J19" s="71">
        <f t="shared" si="0"/>
        <v>38297534.87586768</v>
      </c>
    </row>
    <row r="20" spans="1:10" ht="22.7" customHeight="1">
      <c r="A20" s="24">
        <v>13</v>
      </c>
      <c r="B20" s="15">
        <v>670023</v>
      </c>
      <c r="C20" s="31" t="s">
        <v>31</v>
      </c>
      <c r="D20" s="70">
        <v>11900502.099999998</v>
      </c>
      <c r="E20" s="70"/>
      <c r="F20" s="70">
        <v>4147749.6500000004</v>
      </c>
      <c r="G20" s="70">
        <v>23563159.016035013</v>
      </c>
      <c r="H20" s="70"/>
      <c r="I20" s="70"/>
      <c r="J20" s="71">
        <f t="shared" si="0"/>
        <v>39611410.766035013</v>
      </c>
    </row>
    <row r="21" spans="1:10">
      <c r="A21" s="24">
        <v>14</v>
      </c>
      <c r="B21" s="15">
        <v>670024</v>
      </c>
      <c r="C21" s="31" t="s">
        <v>57</v>
      </c>
      <c r="D21" s="70">
        <v>9477574.1099999975</v>
      </c>
      <c r="E21" s="70"/>
      <c r="F21" s="70">
        <v>4743634.0300000012</v>
      </c>
      <c r="G21" s="70">
        <v>25960355.990684137</v>
      </c>
      <c r="H21" s="70"/>
      <c r="I21" s="70"/>
      <c r="J21" s="71">
        <f t="shared" si="0"/>
        <v>40181564.130684137</v>
      </c>
    </row>
    <row r="22" spans="1:10">
      <c r="A22" s="24">
        <v>15</v>
      </c>
      <c r="B22" s="15">
        <v>670026</v>
      </c>
      <c r="C22" s="31" t="s">
        <v>51</v>
      </c>
      <c r="D22" s="70">
        <v>30832758.650000002</v>
      </c>
      <c r="E22" s="70"/>
      <c r="F22" s="70">
        <v>6786852.8600000003</v>
      </c>
      <c r="G22" s="70">
        <v>80167791.428741947</v>
      </c>
      <c r="H22" s="70"/>
      <c r="I22" s="70"/>
      <c r="J22" s="71">
        <f t="shared" si="0"/>
        <v>117787402.93874195</v>
      </c>
    </row>
    <row r="23" spans="1:10" ht="36" customHeight="1">
      <c r="A23" s="24">
        <v>16</v>
      </c>
      <c r="B23" s="15">
        <v>670027</v>
      </c>
      <c r="C23" s="31" t="s">
        <v>32</v>
      </c>
      <c r="D23" s="70">
        <v>177822066.50000009</v>
      </c>
      <c r="E23" s="70"/>
      <c r="F23" s="70">
        <v>12672360.790000001</v>
      </c>
      <c r="G23" s="70">
        <v>264213647.04989898</v>
      </c>
      <c r="H23" s="70"/>
      <c r="I23" s="70"/>
      <c r="J23" s="71">
        <f t="shared" si="0"/>
        <v>454708074.33989906</v>
      </c>
    </row>
    <row r="24" spans="1:10" ht="36" customHeight="1">
      <c r="A24" s="24">
        <v>17</v>
      </c>
      <c r="B24" s="15">
        <v>670028</v>
      </c>
      <c r="C24" s="31" t="s">
        <v>33</v>
      </c>
      <c r="D24" s="70">
        <v>45425528.130000025</v>
      </c>
      <c r="E24" s="70"/>
      <c r="F24" s="70">
        <v>10090178.279999999</v>
      </c>
      <c r="G24" s="70">
        <v>44702682.269995771</v>
      </c>
      <c r="H24" s="70"/>
      <c r="I24" s="70"/>
      <c r="J24" s="71">
        <f t="shared" si="0"/>
        <v>100218388.67999581</v>
      </c>
    </row>
    <row r="25" spans="1:10" ht="36" customHeight="1">
      <c r="A25" s="24">
        <v>18</v>
      </c>
      <c r="B25" s="15">
        <v>670029</v>
      </c>
      <c r="C25" s="31" t="s">
        <v>58</v>
      </c>
      <c r="D25" s="70">
        <v>157763784.70999995</v>
      </c>
      <c r="E25" s="70"/>
      <c r="F25" s="70">
        <v>9927810.4899999984</v>
      </c>
      <c r="G25" s="70">
        <v>233984624.7195231</v>
      </c>
      <c r="H25" s="70"/>
      <c r="I25" s="70"/>
      <c r="J25" s="71">
        <f t="shared" si="0"/>
        <v>401676219.91952306</v>
      </c>
    </row>
    <row r="26" spans="1:10" ht="36" customHeight="1">
      <c r="A26" s="24">
        <v>19</v>
      </c>
      <c r="B26" s="16">
        <v>670030</v>
      </c>
      <c r="C26" s="32" t="s">
        <v>67</v>
      </c>
      <c r="D26" s="70">
        <v>17146461.059999999</v>
      </c>
      <c r="E26" s="70"/>
      <c r="F26" s="70">
        <v>6373048.8700000001</v>
      </c>
      <c r="G26" s="70">
        <v>80886742.694401711</v>
      </c>
      <c r="H26" s="70"/>
      <c r="I26" s="70"/>
      <c r="J26" s="71">
        <f t="shared" si="0"/>
        <v>104406252.62440172</v>
      </c>
    </row>
    <row r="27" spans="1:10" ht="36" customHeight="1">
      <c r="A27" s="24">
        <v>20</v>
      </c>
      <c r="B27" s="15">
        <v>670033</v>
      </c>
      <c r="C27" s="31" t="s">
        <v>35</v>
      </c>
      <c r="D27" s="70">
        <v>8719619.629999999</v>
      </c>
      <c r="E27" s="70"/>
      <c r="F27" s="70">
        <v>4898759.120000001</v>
      </c>
      <c r="G27" s="70">
        <v>16445240.579138938</v>
      </c>
      <c r="H27" s="70"/>
      <c r="I27" s="70"/>
      <c r="J27" s="71">
        <f t="shared" si="0"/>
        <v>30063619.329138938</v>
      </c>
    </row>
    <row r="28" spans="1:10" ht="21" customHeight="1">
      <c r="A28" s="24">
        <v>21</v>
      </c>
      <c r="B28" s="15">
        <v>670036</v>
      </c>
      <c r="C28" s="31" t="s">
        <v>36</v>
      </c>
      <c r="D28" s="70">
        <v>107065478.10999997</v>
      </c>
      <c r="E28" s="70"/>
      <c r="F28" s="70">
        <v>11549185.020000001</v>
      </c>
      <c r="G28" s="70">
        <v>166584963.66457856</v>
      </c>
      <c r="H28" s="70"/>
      <c r="I28" s="70"/>
      <c r="J28" s="71">
        <f t="shared" si="0"/>
        <v>285199626.79457855</v>
      </c>
    </row>
    <row r="29" spans="1:10">
      <c r="A29" s="24">
        <v>22</v>
      </c>
      <c r="B29" s="15">
        <v>670039</v>
      </c>
      <c r="C29" s="31" t="s">
        <v>17</v>
      </c>
      <c r="D29" s="70">
        <v>0</v>
      </c>
      <c r="E29" s="70"/>
      <c r="F29" s="70">
        <v>2808231.4299999997</v>
      </c>
      <c r="G29" s="70">
        <v>39625366.243793257</v>
      </c>
      <c r="H29" s="70"/>
      <c r="I29" s="70"/>
      <c r="J29" s="71">
        <f t="shared" si="0"/>
        <v>42433597.673793256</v>
      </c>
    </row>
    <row r="30" spans="1:10">
      <c r="A30" s="24">
        <v>23</v>
      </c>
      <c r="B30" s="15">
        <v>670040</v>
      </c>
      <c r="C30" s="31" t="s">
        <v>18</v>
      </c>
      <c r="D30" s="70">
        <v>0</v>
      </c>
      <c r="E30" s="70"/>
      <c r="F30" s="70">
        <v>4606744.2700000014</v>
      </c>
      <c r="G30" s="70">
        <v>26708538.550912172</v>
      </c>
      <c r="H30" s="70"/>
      <c r="I30" s="70"/>
      <c r="J30" s="71">
        <f t="shared" si="0"/>
        <v>31315282.820912175</v>
      </c>
    </row>
    <row r="31" spans="1:10" ht="22.5" customHeight="1">
      <c r="A31" s="24">
        <v>24</v>
      </c>
      <c r="B31" s="15">
        <v>670041</v>
      </c>
      <c r="C31" s="31" t="s">
        <v>19</v>
      </c>
      <c r="D31" s="70">
        <v>0</v>
      </c>
      <c r="E31" s="70"/>
      <c r="F31" s="70">
        <v>3901764.5600000005</v>
      </c>
      <c r="G31" s="70">
        <v>32296544.192861173</v>
      </c>
      <c r="H31" s="70"/>
      <c r="I31" s="70"/>
      <c r="J31" s="71">
        <f t="shared" si="0"/>
        <v>36198308.752861172</v>
      </c>
    </row>
    <row r="32" spans="1:10" ht="23.25" customHeight="1">
      <c r="A32" s="24">
        <v>25</v>
      </c>
      <c r="B32" s="15">
        <v>670042</v>
      </c>
      <c r="C32" s="31" t="s">
        <v>20</v>
      </c>
      <c r="D32" s="70">
        <v>0</v>
      </c>
      <c r="E32" s="70"/>
      <c r="F32" s="70">
        <v>2105229.6799999997</v>
      </c>
      <c r="G32" s="70">
        <v>21932097.266994622</v>
      </c>
      <c r="H32" s="70"/>
      <c r="I32" s="70"/>
      <c r="J32" s="71">
        <f t="shared" si="0"/>
        <v>24037326.946994621</v>
      </c>
    </row>
    <row r="33" spans="1:10">
      <c r="A33" s="24">
        <v>26</v>
      </c>
      <c r="B33" s="15">
        <v>670043</v>
      </c>
      <c r="C33" s="31" t="s">
        <v>21</v>
      </c>
      <c r="D33" s="70">
        <v>0</v>
      </c>
      <c r="E33" s="70"/>
      <c r="F33" s="70">
        <v>1137509</v>
      </c>
      <c r="G33" s="70">
        <v>13857152.460352272</v>
      </c>
      <c r="H33" s="70"/>
      <c r="I33" s="70"/>
      <c r="J33" s="71">
        <f t="shared" si="0"/>
        <v>14994661.460352272</v>
      </c>
    </row>
    <row r="34" spans="1:10">
      <c r="A34" s="24">
        <v>27</v>
      </c>
      <c r="B34" s="15">
        <v>670044</v>
      </c>
      <c r="C34" s="31" t="s">
        <v>22</v>
      </c>
      <c r="D34" s="70">
        <v>0</v>
      </c>
      <c r="E34" s="70"/>
      <c r="F34" s="70">
        <v>1029522.9500000002</v>
      </c>
      <c r="G34" s="70">
        <v>10748357.022791313</v>
      </c>
      <c r="H34" s="70"/>
      <c r="I34" s="70"/>
      <c r="J34" s="71">
        <f t="shared" si="0"/>
        <v>11777879.972791314</v>
      </c>
    </row>
    <row r="35" spans="1:10">
      <c r="A35" s="24">
        <v>28</v>
      </c>
      <c r="B35" s="15">
        <v>670045</v>
      </c>
      <c r="C35" s="31" t="s">
        <v>93</v>
      </c>
      <c r="D35" s="70">
        <v>0</v>
      </c>
      <c r="E35" s="70"/>
      <c r="F35" s="70">
        <v>43181934.039999999</v>
      </c>
      <c r="G35" s="70">
        <v>418798354.42668098</v>
      </c>
      <c r="H35" s="70"/>
      <c r="I35" s="70"/>
      <c r="J35" s="71">
        <f t="shared" si="0"/>
        <v>461980288.466681</v>
      </c>
    </row>
    <row r="36" spans="1:10">
      <c r="A36" s="24">
        <v>29</v>
      </c>
      <c r="B36" s="15">
        <v>670046</v>
      </c>
      <c r="C36" s="31" t="s">
        <v>24</v>
      </c>
      <c r="D36" s="70">
        <v>0</v>
      </c>
      <c r="E36" s="70"/>
      <c r="F36" s="70">
        <v>0</v>
      </c>
      <c r="G36" s="70">
        <v>46311605</v>
      </c>
      <c r="H36" s="70"/>
      <c r="I36" s="70"/>
      <c r="J36" s="71">
        <f t="shared" si="0"/>
        <v>46311605</v>
      </c>
    </row>
    <row r="37" spans="1:10">
      <c r="A37" s="24">
        <v>30</v>
      </c>
      <c r="B37" s="14">
        <v>670047</v>
      </c>
      <c r="C37" s="31" t="s">
        <v>25</v>
      </c>
      <c r="D37" s="70">
        <v>0</v>
      </c>
      <c r="E37" s="70"/>
      <c r="F37" s="70">
        <v>0</v>
      </c>
      <c r="G37" s="70">
        <v>29513765</v>
      </c>
      <c r="H37" s="70"/>
      <c r="I37" s="70"/>
      <c r="J37" s="71">
        <f t="shared" si="0"/>
        <v>29513765</v>
      </c>
    </row>
    <row r="38" spans="1:10">
      <c r="A38" s="24">
        <v>31</v>
      </c>
      <c r="B38" s="14">
        <v>670048</v>
      </c>
      <c r="C38" s="31" t="s">
        <v>73</v>
      </c>
      <c r="D38" s="70">
        <v>549694215.81000018</v>
      </c>
      <c r="E38" s="70">
        <v>43207587</v>
      </c>
      <c r="F38" s="70">
        <v>53420233.189999998</v>
      </c>
      <c r="G38" s="70">
        <v>115746520.80860001</v>
      </c>
      <c r="H38" s="70"/>
      <c r="I38" s="70">
        <v>3434680</v>
      </c>
      <c r="J38" s="71">
        <f t="shared" si="0"/>
        <v>722295649.80860019</v>
      </c>
    </row>
    <row r="39" spans="1:10" ht="20.25" customHeight="1">
      <c r="A39" s="24">
        <v>32</v>
      </c>
      <c r="B39" s="15">
        <v>670049</v>
      </c>
      <c r="C39" s="31" t="s">
        <v>59</v>
      </c>
      <c r="D39" s="70">
        <v>4136460.5000000005</v>
      </c>
      <c r="E39" s="70"/>
      <c r="F39" s="70">
        <v>117010.09999999999</v>
      </c>
      <c r="G39" s="70">
        <v>6628282.4216000009</v>
      </c>
      <c r="H39" s="70"/>
      <c r="I39" s="70"/>
      <c r="J39" s="71">
        <f t="shared" si="0"/>
        <v>10881753.021600001</v>
      </c>
    </row>
    <row r="40" spans="1:10" ht="30" customHeight="1">
      <c r="A40" s="24">
        <v>33</v>
      </c>
      <c r="B40" s="15">
        <v>670050</v>
      </c>
      <c r="C40" s="31" t="s">
        <v>16</v>
      </c>
      <c r="D40" s="70">
        <v>41750821.059999995</v>
      </c>
      <c r="E40" s="70"/>
      <c r="F40" s="70">
        <v>0</v>
      </c>
      <c r="G40" s="70">
        <v>2186782</v>
      </c>
      <c r="H40" s="70"/>
      <c r="I40" s="70"/>
      <c r="J40" s="71">
        <f t="shared" si="0"/>
        <v>43937603.059999995</v>
      </c>
    </row>
    <row r="41" spans="1:10" ht="19.899999999999999" customHeight="1">
      <c r="A41" s="24">
        <v>34</v>
      </c>
      <c r="B41" s="15">
        <v>670051</v>
      </c>
      <c r="C41" s="31" t="s">
        <v>23</v>
      </c>
      <c r="D41" s="70">
        <v>0</v>
      </c>
      <c r="E41" s="70"/>
      <c r="F41" s="70">
        <v>0</v>
      </c>
      <c r="G41" s="70">
        <v>54822530</v>
      </c>
      <c r="H41" s="70"/>
      <c r="I41" s="70"/>
      <c r="J41" s="71">
        <f t="shared" si="0"/>
        <v>54822530</v>
      </c>
    </row>
    <row r="42" spans="1:10" ht="24.6" customHeight="1">
      <c r="A42" s="24">
        <v>35</v>
      </c>
      <c r="B42" s="14">
        <v>670052</v>
      </c>
      <c r="C42" s="31" t="s">
        <v>60</v>
      </c>
      <c r="D42" s="70">
        <v>41393937.390000008</v>
      </c>
      <c r="E42" s="70"/>
      <c r="F42" s="70">
        <v>18297607.780000001</v>
      </c>
      <c r="G42" s="70">
        <v>258011940.19672704</v>
      </c>
      <c r="H42" s="70"/>
      <c r="I42" s="70"/>
      <c r="J42" s="71">
        <f t="shared" si="0"/>
        <v>317703485.36672705</v>
      </c>
    </row>
    <row r="43" spans="1:10" ht="33.6" customHeight="1">
      <c r="A43" s="24">
        <v>36</v>
      </c>
      <c r="B43" s="16">
        <v>670053</v>
      </c>
      <c r="C43" s="32" t="s">
        <v>34</v>
      </c>
      <c r="D43" s="70">
        <v>0</v>
      </c>
      <c r="E43" s="70"/>
      <c r="F43" s="70">
        <v>7851392.8899999997</v>
      </c>
      <c r="G43" s="70">
        <v>100146912.14242767</v>
      </c>
      <c r="H43" s="70"/>
      <c r="I43" s="70"/>
      <c r="J43" s="71">
        <f t="shared" si="0"/>
        <v>107998305.03242767</v>
      </c>
    </row>
    <row r="44" spans="1:10" ht="21" customHeight="1">
      <c r="A44" s="24">
        <v>37</v>
      </c>
      <c r="B44" s="16">
        <v>670054</v>
      </c>
      <c r="C44" s="32" t="s">
        <v>15</v>
      </c>
      <c r="D44" s="70">
        <v>543358833.63000011</v>
      </c>
      <c r="E44" s="70">
        <v>80861506</v>
      </c>
      <c r="F44" s="70">
        <v>0</v>
      </c>
      <c r="G44" s="70">
        <v>56066926.953999996</v>
      </c>
      <c r="H44" s="70"/>
      <c r="I44" s="70"/>
      <c r="J44" s="71">
        <f t="shared" si="0"/>
        <v>599425760.58400011</v>
      </c>
    </row>
    <row r="45" spans="1:10" ht="21" customHeight="1">
      <c r="A45" s="24">
        <v>38</v>
      </c>
      <c r="B45" s="15">
        <v>670055</v>
      </c>
      <c r="C45" s="31" t="s">
        <v>38</v>
      </c>
      <c r="D45" s="70">
        <v>0</v>
      </c>
      <c r="E45" s="70"/>
      <c r="F45" s="70">
        <v>0</v>
      </c>
      <c r="G45" s="70">
        <v>1145351.7322</v>
      </c>
      <c r="H45" s="70"/>
      <c r="I45" s="70"/>
      <c r="J45" s="71">
        <f t="shared" si="0"/>
        <v>1145351.7322</v>
      </c>
    </row>
    <row r="46" spans="1:10" ht="21.75" customHeight="1">
      <c r="A46" s="24">
        <v>39</v>
      </c>
      <c r="B46" s="14">
        <v>670056</v>
      </c>
      <c r="C46" s="31" t="s">
        <v>37</v>
      </c>
      <c r="D46" s="70">
        <v>0</v>
      </c>
      <c r="E46" s="70"/>
      <c r="F46" s="70">
        <v>118419.8</v>
      </c>
      <c r="G46" s="70">
        <v>3245239.8370999997</v>
      </c>
      <c r="H46" s="70"/>
      <c r="I46" s="70"/>
      <c r="J46" s="71">
        <f t="shared" si="0"/>
        <v>3363659.6370999995</v>
      </c>
    </row>
    <row r="47" spans="1:10" ht="21.75" customHeight="1">
      <c r="A47" s="24">
        <v>40</v>
      </c>
      <c r="B47" s="15">
        <v>670057</v>
      </c>
      <c r="C47" s="31" t="s">
        <v>61</v>
      </c>
      <c r="D47" s="70">
        <v>254786332.10999992</v>
      </c>
      <c r="E47" s="70">
        <v>36090162</v>
      </c>
      <c r="F47" s="70">
        <v>17422212.270000007</v>
      </c>
      <c r="G47" s="70">
        <v>58275972.370493464</v>
      </c>
      <c r="H47" s="70"/>
      <c r="I47" s="70"/>
      <c r="J47" s="71">
        <f t="shared" si="0"/>
        <v>330484516.75049341</v>
      </c>
    </row>
    <row r="48" spans="1:10" ht="17.25" customHeight="1">
      <c r="A48" s="24">
        <v>41</v>
      </c>
      <c r="B48" s="15">
        <v>670059</v>
      </c>
      <c r="C48" s="31" t="s">
        <v>13</v>
      </c>
      <c r="D48" s="70">
        <v>67639014.13000001</v>
      </c>
      <c r="E48" s="70"/>
      <c r="F48" s="70">
        <v>0</v>
      </c>
      <c r="G48" s="70">
        <v>4242534.1931999996</v>
      </c>
      <c r="H48" s="70"/>
      <c r="I48" s="70"/>
      <c r="J48" s="71">
        <f t="shared" si="0"/>
        <v>71881548.323200017</v>
      </c>
    </row>
    <row r="49" spans="1:10" ht="18.95" customHeight="1">
      <c r="A49" s="24">
        <v>42</v>
      </c>
      <c r="B49" s="15">
        <v>670063</v>
      </c>
      <c r="C49" s="31" t="s">
        <v>74</v>
      </c>
      <c r="D49" s="70">
        <v>0</v>
      </c>
      <c r="E49" s="70"/>
      <c r="F49" s="70">
        <v>0</v>
      </c>
      <c r="G49" s="70">
        <v>581192</v>
      </c>
      <c r="H49" s="70"/>
      <c r="I49" s="70"/>
      <c r="J49" s="71">
        <f t="shared" si="0"/>
        <v>581192</v>
      </c>
    </row>
    <row r="50" spans="1:10" ht="18.95" customHeight="1">
      <c r="A50" s="24">
        <v>43</v>
      </c>
      <c r="B50" s="15">
        <v>670065</v>
      </c>
      <c r="C50" s="31" t="s">
        <v>39</v>
      </c>
      <c r="D50" s="70">
        <v>0</v>
      </c>
      <c r="E50" s="70"/>
      <c r="F50" s="70">
        <v>1373458.49</v>
      </c>
      <c r="G50" s="70">
        <v>315719.04666666675</v>
      </c>
      <c r="H50" s="70"/>
      <c r="I50" s="70"/>
      <c r="J50" s="71">
        <f t="shared" si="0"/>
        <v>1689177.5366666666</v>
      </c>
    </row>
    <row r="51" spans="1:10" ht="18.95" customHeight="1">
      <c r="A51" s="24">
        <v>44</v>
      </c>
      <c r="B51" s="15">
        <v>670066</v>
      </c>
      <c r="C51" s="31" t="s">
        <v>14</v>
      </c>
      <c r="D51" s="70">
        <v>0</v>
      </c>
      <c r="E51" s="70"/>
      <c r="F51" s="70">
        <v>0</v>
      </c>
      <c r="G51" s="70">
        <v>0</v>
      </c>
      <c r="H51" s="72">
        <v>513844107.20647061</v>
      </c>
      <c r="I51" s="70"/>
      <c r="J51" s="71">
        <f t="shared" si="0"/>
        <v>513844107.20647061</v>
      </c>
    </row>
    <row r="52" spans="1:10" ht="30.6" customHeight="1">
      <c r="A52" s="24">
        <v>45</v>
      </c>
      <c r="B52" s="15">
        <v>670067</v>
      </c>
      <c r="C52" s="31" t="s">
        <v>40</v>
      </c>
      <c r="D52" s="70">
        <v>2289637.84</v>
      </c>
      <c r="E52" s="70"/>
      <c r="F52" s="70">
        <v>5118697.28</v>
      </c>
      <c r="G52" s="70">
        <v>9708455.9252000004</v>
      </c>
      <c r="H52" s="70"/>
      <c r="I52" s="70"/>
      <c r="J52" s="71">
        <f t="shared" si="0"/>
        <v>17116791.045200001</v>
      </c>
    </row>
    <row r="53" spans="1:10" ht="30" customHeight="1">
      <c r="A53" s="24">
        <v>46</v>
      </c>
      <c r="B53" s="14">
        <v>670070</v>
      </c>
      <c r="C53" s="31" t="s">
        <v>41</v>
      </c>
      <c r="D53" s="70">
        <v>0</v>
      </c>
      <c r="E53" s="70"/>
      <c r="F53" s="70">
        <v>0</v>
      </c>
      <c r="G53" s="70">
        <v>1677808.4405999999</v>
      </c>
      <c r="H53" s="70"/>
      <c r="I53" s="70"/>
      <c r="J53" s="71">
        <f t="shared" si="0"/>
        <v>1677808.4405999999</v>
      </c>
    </row>
    <row r="54" spans="1:10" ht="23.45" customHeight="1">
      <c r="A54" s="24">
        <v>47</v>
      </c>
      <c r="B54" s="15">
        <v>670072</v>
      </c>
      <c r="C54" s="33" t="s">
        <v>42</v>
      </c>
      <c r="D54" s="70">
        <v>0</v>
      </c>
      <c r="E54" s="70"/>
      <c r="F54" s="70">
        <v>2871903.36</v>
      </c>
      <c r="G54" s="70">
        <v>0</v>
      </c>
      <c r="H54" s="73"/>
      <c r="I54" s="70"/>
      <c r="J54" s="71">
        <f t="shared" si="0"/>
        <v>2871903.36</v>
      </c>
    </row>
    <row r="55" spans="1:10" ht="22.5" customHeight="1">
      <c r="A55" s="24">
        <v>48</v>
      </c>
      <c r="B55" s="17">
        <v>670081</v>
      </c>
      <c r="C55" s="31" t="s">
        <v>75</v>
      </c>
      <c r="D55" s="70">
        <v>0</v>
      </c>
      <c r="E55" s="70"/>
      <c r="F55" s="70">
        <v>0</v>
      </c>
      <c r="G55" s="70">
        <v>4428345</v>
      </c>
      <c r="H55" s="70"/>
      <c r="I55" s="70"/>
      <c r="J55" s="71">
        <f t="shared" si="0"/>
        <v>4428345</v>
      </c>
    </row>
    <row r="56" spans="1:10" ht="18.95" customHeight="1">
      <c r="A56" s="24">
        <v>49</v>
      </c>
      <c r="B56" s="17">
        <v>670082</v>
      </c>
      <c r="C56" s="34" t="s">
        <v>45</v>
      </c>
      <c r="D56" s="70">
        <v>0</v>
      </c>
      <c r="E56" s="70"/>
      <c r="F56" s="70">
        <v>0</v>
      </c>
      <c r="G56" s="70">
        <v>11518483</v>
      </c>
      <c r="H56" s="70"/>
      <c r="I56" s="70"/>
      <c r="J56" s="71">
        <f t="shared" si="0"/>
        <v>11518483</v>
      </c>
    </row>
    <row r="57" spans="1:10" ht="32.25" customHeight="1">
      <c r="A57" s="24">
        <v>50</v>
      </c>
      <c r="B57" s="17">
        <v>670084</v>
      </c>
      <c r="C57" s="34" t="s">
        <v>43</v>
      </c>
      <c r="D57" s="70">
        <v>0</v>
      </c>
      <c r="E57" s="70"/>
      <c r="F57" s="70">
        <v>67904174.114999995</v>
      </c>
      <c r="G57" s="70">
        <v>12749.5</v>
      </c>
      <c r="H57" s="70"/>
      <c r="I57" s="70"/>
      <c r="J57" s="71">
        <f t="shared" si="0"/>
        <v>67916923.614999995</v>
      </c>
    </row>
    <row r="58" spans="1:10">
      <c r="A58" s="24">
        <v>51</v>
      </c>
      <c r="B58" s="14">
        <v>670090</v>
      </c>
      <c r="C58" s="31" t="s">
        <v>62</v>
      </c>
      <c r="D58" s="70">
        <v>0</v>
      </c>
      <c r="E58" s="70"/>
      <c r="F58" s="70">
        <v>35506581.359999999</v>
      </c>
      <c r="G58" s="70">
        <v>12749.5</v>
      </c>
      <c r="H58" s="70"/>
      <c r="I58" s="70"/>
      <c r="J58" s="71">
        <f t="shared" si="0"/>
        <v>35519330.859999999</v>
      </c>
    </row>
    <row r="59" spans="1:10" ht="26.25" customHeight="1">
      <c r="A59" s="24">
        <v>52</v>
      </c>
      <c r="B59" s="14">
        <v>670097</v>
      </c>
      <c r="C59" s="31" t="s">
        <v>44</v>
      </c>
      <c r="D59" s="70">
        <v>0</v>
      </c>
      <c r="E59" s="70"/>
      <c r="F59" s="70">
        <v>2006201.26</v>
      </c>
      <c r="G59" s="70">
        <v>7171838.1047999999</v>
      </c>
      <c r="H59" s="70"/>
      <c r="I59" s="70"/>
      <c r="J59" s="71">
        <f t="shared" si="0"/>
        <v>9178039.3648000006</v>
      </c>
    </row>
    <row r="60" spans="1:10" ht="18" customHeight="1">
      <c r="A60" s="24">
        <v>53</v>
      </c>
      <c r="B60" s="15">
        <v>670099</v>
      </c>
      <c r="C60" s="31" t="s">
        <v>76</v>
      </c>
      <c r="D60" s="70">
        <v>0</v>
      </c>
      <c r="E60" s="70"/>
      <c r="F60" s="70">
        <v>4353181.7200000007</v>
      </c>
      <c r="G60" s="70">
        <v>53412680.350616902</v>
      </c>
      <c r="H60" s="70"/>
      <c r="I60" s="70"/>
      <c r="J60" s="71">
        <f t="shared" si="0"/>
        <v>57765862.070616901</v>
      </c>
    </row>
    <row r="61" spans="1:10">
      <c r="A61" s="24">
        <v>54</v>
      </c>
      <c r="B61" s="15">
        <v>670104</v>
      </c>
      <c r="C61" s="31" t="s">
        <v>77</v>
      </c>
      <c r="D61" s="70">
        <v>0</v>
      </c>
      <c r="E61" s="70"/>
      <c r="F61" s="70">
        <v>0</v>
      </c>
      <c r="G61" s="70">
        <v>60040.763500000008</v>
      </c>
      <c r="H61" s="70"/>
      <c r="I61" s="70"/>
      <c r="J61" s="71">
        <f t="shared" si="0"/>
        <v>60040.763500000008</v>
      </c>
    </row>
    <row r="62" spans="1:10">
      <c r="A62" s="24">
        <v>55</v>
      </c>
      <c r="B62" s="15">
        <v>670123</v>
      </c>
      <c r="C62" s="34" t="s">
        <v>78</v>
      </c>
      <c r="D62" s="70">
        <v>0</v>
      </c>
      <c r="E62" s="70"/>
      <c r="F62" s="70">
        <v>0</v>
      </c>
      <c r="G62" s="70">
        <v>0</v>
      </c>
      <c r="H62" s="70"/>
      <c r="I62" s="70"/>
      <c r="J62" s="71">
        <f t="shared" si="0"/>
        <v>0</v>
      </c>
    </row>
    <row r="63" spans="1:10">
      <c r="A63" s="24">
        <v>56</v>
      </c>
      <c r="B63" s="15">
        <v>670125</v>
      </c>
      <c r="C63" s="35" t="s">
        <v>63</v>
      </c>
      <c r="D63" s="70">
        <v>0</v>
      </c>
      <c r="E63" s="70"/>
      <c r="F63" s="70">
        <v>37087860.480000004</v>
      </c>
      <c r="G63" s="70">
        <v>0</v>
      </c>
      <c r="H63" s="70"/>
      <c r="I63" s="70"/>
      <c r="J63" s="71">
        <f t="shared" si="0"/>
        <v>37087860.480000004</v>
      </c>
    </row>
    <row r="64" spans="1:10">
      <c r="A64" s="24">
        <v>57</v>
      </c>
      <c r="B64" s="14">
        <v>670129</v>
      </c>
      <c r="C64" s="36" t="s">
        <v>50</v>
      </c>
      <c r="D64" s="70">
        <v>0</v>
      </c>
      <c r="E64" s="70"/>
      <c r="F64" s="70">
        <v>17964932.205000002</v>
      </c>
      <c r="G64" s="70">
        <v>0</v>
      </c>
      <c r="H64" s="70"/>
      <c r="I64" s="70"/>
      <c r="J64" s="71">
        <f t="shared" si="0"/>
        <v>17964932.205000002</v>
      </c>
    </row>
    <row r="65" spans="1:10">
      <c r="A65" s="24">
        <v>58</v>
      </c>
      <c r="B65" s="18">
        <v>670136</v>
      </c>
      <c r="C65" s="34" t="s">
        <v>79</v>
      </c>
      <c r="D65" s="70">
        <v>0</v>
      </c>
      <c r="E65" s="70"/>
      <c r="F65" s="70">
        <v>2527481.0300000003</v>
      </c>
      <c r="G65" s="70">
        <v>14551906.082798474</v>
      </c>
      <c r="H65" s="70"/>
      <c r="I65" s="70"/>
      <c r="J65" s="71">
        <f t="shared" si="0"/>
        <v>17079387.112798475</v>
      </c>
    </row>
    <row r="66" spans="1:10" ht="21.75" customHeight="1">
      <c r="A66" s="24">
        <v>59</v>
      </c>
      <c r="B66" s="18">
        <v>670139</v>
      </c>
      <c r="C66" s="34" t="s">
        <v>80</v>
      </c>
      <c r="D66" s="70">
        <v>0</v>
      </c>
      <c r="E66" s="70"/>
      <c r="F66" s="70">
        <v>0</v>
      </c>
      <c r="G66" s="70">
        <v>12324748</v>
      </c>
      <c r="H66" s="70"/>
      <c r="I66" s="70"/>
      <c r="J66" s="71">
        <f t="shared" si="0"/>
        <v>12324748</v>
      </c>
    </row>
    <row r="67" spans="1:10">
      <c r="A67" s="24">
        <v>60</v>
      </c>
      <c r="B67" s="17">
        <v>670141</v>
      </c>
      <c r="C67" s="35" t="s">
        <v>81</v>
      </c>
      <c r="D67" s="70">
        <v>0</v>
      </c>
      <c r="E67" s="70"/>
      <c r="F67" s="70">
        <v>0</v>
      </c>
      <c r="G67" s="70">
        <v>10630991</v>
      </c>
      <c r="H67" s="70"/>
      <c r="I67" s="70"/>
      <c r="J67" s="71">
        <f t="shared" si="0"/>
        <v>10630991</v>
      </c>
    </row>
    <row r="68" spans="1:10" ht="22.5" customHeight="1">
      <c r="A68" s="24">
        <v>61</v>
      </c>
      <c r="B68" s="17">
        <v>670145</v>
      </c>
      <c r="C68" s="35" t="s">
        <v>82</v>
      </c>
      <c r="D68" s="70">
        <v>0</v>
      </c>
      <c r="E68" s="70"/>
      <c r="F68" s="70">
        <v>0</v>
      </c>
      <c r="G68" s="70">
        <v>3710680</v>
      </c>
      <c r="H68" s="70"/>
      <c r="I68" s="70"/>
      <c r="J68" s="71">
        <f t="shared" si="0"/>
        <v>3710680</v>
      </c>
    </row>
    <row r="69" spans="1:10">
      <c r="A69" s="24">
        <v>62</v>
      </c>
      <c r="B69" s="18">
        <v>670147</v>
      </c>
      <c r="C69" s="35" t="s">
        <v>83</v>
      </c>
      <c r="D69" s="70">
        <v>29215176.91</v>
      </c>
      <c r="E69" s="70"/>
      <c r="F69" s="70">
        <v>0</v>
      </c>
      <c r="G69" s="70">
        <v>1844632</v>
      </c>
      <c r="H69" s="70"/>
      <c r="I69" s="70"/>
      <c r="J69" s="71">
        <f t="shared" ref="J69:J77" si="1">D69+F69+G69+H69+I69</f>
        <v>31059808.91</v>
      </c>
    </row>
    <row r="70" spans="1:10" ht="22.15" customHeight="1">
      <c r="A70" s="24">
        <v>63</v>
      </c>
      <c r="B70" s="17">
        <v>670148</v>
      </c>
      <c r="C70" s="35" t="s">
        <v>64</v>
      </c>
      <c r="D70" s="70">
        <v>6619266.21</v>
      </c>
      <c r="E70" s="70"/>
      <c r="F70" s="70">
        <v>0</v>
      </c>
      <c r="G70" s="70">
        <v>0</v>
      </c>
      <c r="H70" s="70"/>
      <c r="I70" s="70"/>
      <c r="J70" s="71">
        <f t="shared" si="1"/>
        <v>6619266.21</v>
      </c>
    </row>
    <row r="71" spans="1:10">
      <c r="A71" s="24">
        <v>64</v>
      </c>
      <c r="B71" s="17">
        <v>670150</v>
      </c>
      <c r="C71" s="35" t="s">
        <v>47</v>
      </c>
      <c r="D71" s="70">
        <v>0</v>
      </c>
      <c r="E71" s="70"/>
      <c r="F71" s="70">
        <v>0</v>
      </c>
      <c r="G71" s="70">
        <v>0</v>
      </c>
      <c r="H71" s="70"/>
      <c r="I71" s="70"/>
      <c r="J71" s="71">
        <f t="shared" si="1"/>
        <v>0</v>
      </c>
    </row>
    <row r="72" spans="1:10" ht="42.75" customHeight="1">
      <c r="A72" s="24">
        <v>65</v>
      </c>
      <c r="B72" s="17">
        <v>670155</v>
      </c>
      <c r="C72" s="37" t="s">
        <v>65</v>
      </c>
      <c r="D72" s="70">
        <v>0</v>
      </c>
      <c r="E72" s="70"/>
      <c r="F72" s="70">
        <v>3455123.72</v>
      </c>
      <c r="G72" s="70">
        <v>0</v>
      </c>
      <c r="H72" s="70"/>
      <c r="I72" s="70"/>
      <c r="J72" s="71">
        <f t="shared" si="1"/>
        <v>3455123.72</v>
      </c>
    </row>
    <row r="73" spans="1:10" ht="31.5">
      <c r="A73" s="24">
        <v>66</v>
      </c>
      <c r="B73" s="17">
        <v>670156</v>
      </c>
      <c r="C73" s="37" t="s">
        <v>84</v>
      </c>
      <c r="D73" s="70">
        <v>0</v>
      </c>
      <c r="E73" s="70"/>
      <c r="F73" s="70">
        <v>0</v>
      </c>
      <c r="G73" s="70">
        <v>892844.36</v>
      </c>
      <c r="H73" s="70"/>
      <c r="I73" s="70"/>
      <c r="J73" s="71">
        <f t="shared" si="1"/>
        <v>892844.36</v>
      </c>
    </row>
    <row r="74" spans="1:10">
      <c r="A74" s="24">
        <v>67</v>
      </c>
      <c r="B74" s="19">
        <v>670157</v>
      </c>
      <c r="C74" s="37" t="s">
        <v>66</v>
      </c>
      <c r="D74" s="70">
        <v>176009056.98000011</v>
      </c>
      <c r="E74" s="70"/>
      <c r="F74" s="70">
        <v>9932236.4299999997</v>
      </c>
      <c r="G74" s="70">
        <v>288367174.02227205</v>
      </c>
      <c r="H74" s="70"/>
      <c r="I74" s="70"/>
      <c r="J74" s="71">
        <f t="shared" si="1"/>
        <v>474308467.4322722</v>
      </c>
    </row>
    <row r="75" spans="1:10" ht="31.5">
      <c r="A75" s="24">
        <v>68</v>
      </c>
      <c r="B75" s="17">
        <v>670162</v>
      </c>
      <c r="C75" s="38" t="s">
        <v>85</v>
      </c>
      <c r="D75" s="70">
        <v>0</v>
      </c>
      <c r="E75" s="70"/>
      <c r="F75" s="70">
        <v>0</v>
      </c>
      <c r="G75" s="70">
        <v>9940858.8708999995</v>
      </c>
      <c r="H75" s="70"/>
      <c r="I75" s="70"/>
      <c r="J75" s="71">
        <f>D75+F75+G75+H75+I75</f>
        <v>9940858.8708999995</v>
      </c>
    </row>
    <row r="76" spans="1:10">
      <c r="A76" s="24">
        <v>69</v>
      </c>
      <c r="B76" s="14">
        <v>670164</v>
      </c>
      <c r="C76" s="37" t="s">
        <v>86</v>
      </c>
      <c r="D76" s="70">
        <v>0</v>
      </c>
      <c r="E76" s="70"/>
      <c r="F76" s="70">
        <v>2149588.5</v>
      </c>
      <c r="G76" s="70">
        <v>0</v>
      </c>
      <c r="H76" s="70"/>
      <c r="I76" s="70"/>
      <c r="J76" s="71">
        <f t="shared" si="1"/>
        <v>2149588.5</v>
      </c>
    </row>
    <row r="77" spans="1:10">
      <c r="A77" s="24">
        <v>70</v>
      </c>
      <c r="B77" s="17">
        <v>670165</v>
      </c>
      <c r="C77" s="37" t="s">
        <v>87</v>
      </c>
      <c r="D77" s="70">
        <v>0</v>
      </c>
      <c r="E77" s="70"/>
      <c r="F77" s="70">
        <v>0</v>
      </c>
      <c r="G77" s="70">
        <v>0</v>
      </c>
      <c r="H77" s="70"/>
      <c r="I77" s="70"/>
      <c r="J77" s="71">
        <f t="shared" si="1"/>
        <v>0</v>
      </c>
    </row>
    <row r="78" spans="1:10">
      <c r="A78" s="24"/>
      <c r="B78" s="20"/>
      <c r="C78" s="9" t="s">
        <v>46</v>
      </c>
      <c r="D78" s="71">
        <f t="shared" ref="D78:J78" si="2">SUM(D8:D77)</f>
        <v>3795684776.1900005</v>
      </c>
      <c r="E78" s="71">
        <f t="shared" si="2"/>
        <v>357954501</v>
      </c>
      <c r="F78" s="71">
        <f t="shared" si="2"/>
        <v>860655693.96000004</v>
      </c>
      <c r="G78" s="71">
        <f t="shared" si="2"/>
        <v>3370779890.1488872</v>
      </c>
      <c r="H78" s="71">
        <f t="shared" si="2"/>
        <v>539252603.08459222</v>
      </c>
      <c r="I78" s="71">
        <f t="shared" si="2"/>
        <v>13332459</v>
      </c>
      <c r="J78" s="71">
        <f t="shared" si="2"/>
        <v>8579705422.383481</v>
      </c>
    </row>
    <row r="79" spans="1:10">
      <c r="H79" s="12"/>
      <c r="I79" s="12"/>
      <c r="J79" s="7"/>
    </row>
    <row r="80" spans="1:10">
      <c r="D80" s="12"/>
      <c r="E80" s="12"/>
      <c r="F80" s="12"/>
      <c r="G80" s="12"/>
      <c r="H80" s="12"/>
      <c r="I80" s="12"/>
      <c r="J80" s="12"/>
    </row>
    <row r="81" spans="5:10">
      <c r="E81" s="12"/>
      <c r="J81" s="7"/>
    </row>
    <row r="82" spans="5:10">
      <c r="J82" s="7"/>
    </row>
    <row r="83" spans="5:10">
      <c r="J83" s="7"/>
    </row>
    <row r="84" spans="5:10">
      <c r="J84" s="7"/>
    </row>
    <row r="85" spans="5:10">
      <c r="J85" s="7"/>
    </row>
    <row r="86" spans="5:10">
      <c r="J86" s="7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  <vt:lpstr>свод!Область_печати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2025-02-05T15:59:47Z</cp:lastPrinted>
  <dcterms:created xsi:type="dcterms:W3CDTF">2021-07-01T15:06:33Z</dcterms:created>
  <dcterms:modified xsi:type="dcterms:W3CDTF">2025-05-29T08:48:13Z</dcterms:modified>
</cp:coreProperties>
</file>