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80" windowWidth="23250" windowHeight="12465"/>
  </bookViews>
  <sheets>
    <sheet name="исследования" sheetId="16" r:id="rId1"/>
  </sheets>
  <definedNames>
    <definedName name="_xlnm.Print_Titles" localSheetId="0">исследования!$5:$6</definedName>
    <definedName name="_xlnm.Print_Area" localSheetId="0">исследования!$A$1:$AO$94</definedName>
  </definedNames>
  <calcPr calcId="125725"/>
</workbook>
</file>

<file path=xl/calcChain.xml><?xml version="1.0" encoding="utf-8"?>
<calcChain xmlns="http://schemas.openxmlformats.org/spreadsheetml/2006/main">
  <c r="K91" i="16"/>
  <c r="AN94"/>
  <c r="AM94"/>
  <c r="AJ94"/>
  <c r="AI94"/>
  <c r="AF94"/>
  <c r="AE94"/>
  <c r="AB94"/>
  <c r="P94"/>
  <c r="AO92"/>
  <c r="AO94" s="1"/>
  <c r="AN92"/>
  <c r="AM92"/>
  <c r="AL92"/>
  <c r="AL94" s="1"/>
  <c r="AK92"/>
  <c r="AK94" s="1"/>
  <c r="AJ92"/>
  <c r="AI92"/>
  <c r="AH92"/>
  <c r="AH94" s="1"/>
  <c r="AG92"/>
  <c r="AG94" s="1"/>
  <c r="AF92"/>
  <c r="AE92"/>
  <c r="AD92"/>
  <c r="AD94" s="1"/>
  <c r="AC92"/>
  <c r="AC94" s="1"/>
  <c r="AB92"/>
  <c r="Z92"/>
  <c r="Z94" s="1"/>
  <c r="Y92"/>
  <c r="Y94" s="1"/>
  <c r="X92"/>
  <c r="X94" s="1"/>
  <c r="V92"/>
  <c r="V94" s="1"/>
  <c r="U92"/>
  <c r="U94" s="1"/>
  <c r="T92"/>
  <c r="T94" s="1"/>
  <c r="R92"/>
  <c r="R94" s="1"/>
  <c r="Q92"/>
  <c r="Q94" s="1"/>
  <c r="P92"/>
  <c r="O92"/>
  <c r="O94" s="1"/>
  <c r="N92"/>
  <c r="N94" s="1"/>
  <c r="M92"/>
  <c r="M94" s="1"/>
  <c r="L92"/>
  <c r="L94" s="1"/>
  <c r="J92"/>
  <c r="J94" s="1"/>
  <c r="I92"/>
  <c r="I94" s="1"/>
  <c r="H92"/>
  <c r="H94" s="1"/>
  <c r="G92"/>
  <c r="G94" s="1"/>
  <c r="E92"/>
  <c r="E94" s="1"/>
  <c r="AA91"/>
  <c r="W91"/>
  <c r="S91"/>
  <c r="D91" s="1"/>
  <c r="F91"/>
  <c r="AA90"/>
  <c r="W90"/>
  <c r="S90"/>
  <c r="K90"/>
  <c r="F90"/>
  <c r="D90" s="1"/>
  <c r="AA89"/>
  <c r="W89"/>
  <c r="S89"/>
  <c r="D89" s="1"/>
  <c r="K89"/>
  <c r="F89"/>
  <c r="AA88"/>
  <c r="W88"/>
  <c r="S88"/>
  <c r="K88"/>
  <c r="F88"/>
  <c r="D88" s="1"/>
  <c r="AA87"/>
  <c r="W87"/>
  <c r="S87"/>
  <c r="D87" s="1"/>
  <c r="K87"/>
  <c r="F87"/>
  <c r="AA86"/>
  <c r="W86"/>
  <c r="S86"/>
  <c r="K86"/>
  <c r="F86"/>
  <c r="D86" s="1"/>
  <c r="AA85"/>
  <c r="W85"/>
  <c r="S85"/>
  <c r="K85"/>
  <c r="F85"/>
  <c r="AA84"/>
  <c r="W84"/>
  <c r="S84"/>
  <c r="K84"/>
  <c r="F84"/>
  <c r="AA83"/>
  <c r="W83"/>
  <c r="S83"/>
  <c r="D83" s="1"/>
  <c r="K83"/>
  <c r="F83"/>
  <c r="AA82"/>
  <c r="W82"/>
  <c r="S82"/>
  <c r="K82"/>
  <c r="F82"/>
  <c r="AA81"/>
  <c r="W81"/>
  <c r="S81"/>
  <c r="K81"/>
  <c r="F81"/>
  <c r="AA80"/>
  <c r="W80"/>
  <c r="S80"/>
  <c r="K80"/>
  <c r="F80"/>
  <c r="AA79"/>
  <c r="W79"/>
  <c r="S79"/>
  <c r="D79" s="1"/>
  <c r="K79"/>
  <c r="F79"/>
  <c r="AA78"/>
  <c r="W78"/>
  <c r="S78"/>
  <c r="K78"/>
  <c r="F78"/>
  <c r="D78" s="1"/>
  <c r="AA77"/>
  <c r="W77"/>
  <c r="S77"/>
  <c r="D77" s="1"/>
  <c r="K77"/>
  <c r="F77"/>
  <c r="AA76"/>
  <c r="W76"/>
  <c r="S76"/>
  <c r="K76"/>
  <c r="F76"/>
  <c r="D76" s="1"/>
  <c r="AA75"/>
  <c r="W75"/>
  <c r="S75"/>
  <c r="D75" s="1"/>
  <c r="K75"/>
  <c r="F75"/>
  <c r="AA74"/>
  <c r="W74"/>
  <c r="S74"/>
  <c r="K74"/>
  <c r="F74"/>
  <c r="D74" s="1"/>
  <c r="AA73"/>
  <c r="W73"/>
  <c r="S73"/>
  <c r="D73" s="1"/>
  <c r="K73"/>
  <c r="F73"/>
  <c r="AA72"/>
  <c r="W72"/>
  <c r="S72"/>
  <c r="K72"/>
  <c r="F72"/>
  <c r="D72" s="1"/>
  <c r="AA71"/>
  <c r="W71"/>
  <c r="S71"/>
  <c r="D71" s="1"/>
  <c r="K71"/>
  <c r="F71"/>
  <c r="AA70"/>
  <c r="W70"/>
  <c r="S70"/>
  <c r="K70"/>
  <c r="F70"/>
  <c r="AA69"/>
  <c r="W69"/>
  <c r="S69"/>
  <c r="D69" s="1"/>
  <c r="K69"/>
  <c r="F69"/>
  <c r="AA68"/>
  <c r="W68"/>
  <c r="S68"/>
  <c r="K68"/>
  <c r="F68"/>
  <c r="D68" s="1"/>
  <c r="AA67"/>
  <c r="W67"/>
  <c r="S67"/>
  <c r="D67" s="1"/>
  <c r="K67"/>
  <c r="F67"/>
  <c r="AA66"/>
  <c r="W66"/>
  <c r="S66"/>
  <c r="K66"/>
  <c r="F66"/>
  <c r="D66" s="1"/>
  <c r="AA65"/>
  <c r="W65"/>
  <c r="S65"/>
  <c r="K65"/>
  <c r="F65"/>
  <c r="AA64"/>
  <c r="W64"/>
  <c r="S64"/>
  <c r="K64"/>
  <c r="F64"/>
  <c r="D64" s="1"/>
  <c r="AA63"/>
  <c r="W63"/>
  <c r="S63"/>
  <c r="D63" s="1"/>
  <c r="K63"/>
  <c r="F63"/>
  <c r="AA62"/>
  <c r="W62"/>
  <c r="S62"/>
  <c r="K62"/>
  <c r="F62"/>
  <c r="D62" s="1"/>
  <c r="AA61"/>
  <c r="W61"/>
  <c r="S61"/>
  <c r="D61" s="1"/>
  <c r="K61"/>
  <c r="F61"/>
  <c r="AA60"/>
  <c r="W60"/>
  <c r="S60"/>
  <c r="K60"/>
  <c r="F60"/>
  <c r="D60" s="1"/>
  <c r="AA59"/>
  <c r="W59"/>
  <c r="S59"/>
  <c r="D59" s="1"/>
  <c r="K59"/>
  <c r="F59"/>
  <c r="AA58"/>
  <c r="W58"/>
  <c r="S58"/>
  <c r="K58"/>
  <c r="F58"/>
  <c r="D58" s="1"/>
  <c r="AA57"/>
  <c r="W57"/>
  <c r="S57"/>
  <c r="D57" s="1"/>
  <c r="K57"/>
  <c r="F57"/>
  <c r="AA56"/>
  <c r="W56"/>
  <c r="S56"/>
  <c r="K56"/>
  <c r="F56"/>
  <c r="D56" s="1"/>
  <c r="AA55"/>
  <c r="W55"/>
  <c r="S55"/>
  <c r="D55" s="1"/>
  <c r="K55"/>
  <c r="F55"/>
  <c r="AA54"/>
  <c r="W54"/>
  <c r="S54"/>
  <c r="K54"/>
  <c r="F54"/>
  <c r="D54" s="1"/>
  <c r="AA53"/>
  <c r="W53"/>
  <c r="S53"/>
  <c r="D53" s="1"/>
  <c r="K53"/>
  <c r="F53"/>
  <c r="AA52"/>
  <c r="W52"/>
  <c r="S52"/>
  <c r="K52"/>
  <c r="F52"/>
  <c r="AA51"/>
  <c r="W51"/>
  <c r="S51"/>
  <c r="K51"/>
  <c r="F51"/>
  <c r="AA50"/>
  <c r="W50"/>
  <c r="S50"/>
  <c r="K50"/>
  <c r="F50"/>
  <c r="D50" s="1"/>
  <c r="AA49"/>
  <c r="W49"/>
  <c r="S49"/>
  <c r="D49" s="1"/>
  <c r="K49"/>
  <c r="F49"/>
  <c r="AA48"/>
  <c r="W48"/>
  <c r="S48"/>
  <c r="K48"/>
  <c r="F48"/>
  <c r="D48" s="1"/>
  <c r="AA47"/>
  <c r="W47"/>
  <c r="S47"/>
  <c r="D47" s="1"/>
  <c r="K47"/>
  <c r="F47"/>
  <c r="AA46"/>
  <c r="W46"/>
  <c r="S46"/>
  <c r="K46"/>
  <c r="F46"/>
  <c r="AA45"/>
  <c r="W45"/>
  <c r="S45"/>
  <c r="D45" s="1"/>
  <c r="K45"/>
  <c r="F45"/>
  <c r="AA44"/>
  <c r="W44"/>
  <c r="S44"/>
  <c r="K44"/>
  <c r="F44"/>
  <c r="D44" s="1"/>
  <c r="AA43"/>
  <c r="W43"/>
  <c r="S43"/>
  <c r="K43"/>
  <c r="F43"/>
  <c r="AA42"/>
  <c r="W42"/>
  <c r="S42"/>
  <c r="K42"/>
  <c r="F42"/>
  <c r="AA41"/>
  <c r="W41"/>
  <c r="S41"/>
  <c r="D41" s="1"/>
  <c r="K41"/>
  <c r="F41"/>
  <c r="AA40"/>
  <c r="W40"/>
  <c r="S40"/>
  <c r="K40"/>
  <c r="F40"/>
  <c r="AA39"/>
  <c r="W39"/>
  <c r="S39"/>
  <c r="D39" s="1"/>
  <c r="K39"/>
  <c r="F39"/>
  <c r="AA38"/>
  <c r="W38"/>
  <c r="S38"/>
  <c r="K38"/>
  <c r="F38"/>
  <c r="AA37"/>
  <c r="W37"/>
  <c r="S37"/>
  <c r="D37" s="1"/>
  <c r="K37"/>
  <c r="F37"/>
  <c r="AA36"/>
  <c r="W36"/>
  <c r="S36"/>
  <c r="K36"/>
  <c r="F36"/>
  <c r="D36" s="1"/>
  <c r="AA35"/>
  <c r="W35"/>
  <c r="S35"/>
  <c r="K35"/>
  <c r="F35"/>
  <c r="AA34"/>
  <c r="W34"/>
  <c r="S34"/>
  <c r="K34"/>
  <c r="F34"/>
  <c r="D34" s="1"/>
  <c r="AA33"/>
  <c r="W33"/>
  <c r="S33"/>
  <c r="K33"/>
  <c r="F33"/>
  <c r="AA32"/>
  <c r="W32"/>
  <c r="S32"/>
  <c r="K32"/>
  <c r="F32"/>
  <c r="AA31"/>
  <c r="W31"/>
  <c r="S31"/>
  <c r="D31" s="1"/>
  <c r="K31"/>
  <c r="F31"/>
  <c r="AA30"/>
  <c r="W30"/>
  <c r="S30"/>
  <c r="K30"/>
  <c r="F30"/>
  <c r="AA29"/>
  <c r="W29"/>
  <c r="S29"/>
  <c r="D29" s="1"/>
  <c r="K29"/>
  <c r="F29"/>
  <c r="AA28"/>
  <c r="W28"/>
  <c r="S28"/>
  <c r="K28"/>
  <c r="F28"/>
  <c r="AA27"/>
  <c r="W27"/>
  <c r="S27"/>
  <c r="K27"/>
  <c r="F27"/>
  <c r="D27"/>
  <c r="AA26"/>
  <c r="W26"/>
  <c r="S26"/>
  <c r="K26"/>
  <c r="F26"/>
  <c r="AA25"/>
  <c r="W25"/>
  <c r="S25"/>
  <c r="K25"/>
  <c r="F25"/>
  <c r="D25"/>
  <c r="AA24"/>
  <c r="W24"/>
  <c r="S24"/>
  <c r="K24"/>
  <c r="F24"/>
  <c r="D24" s="1"/>
  <c r="AA23"/>
  <c r="W23"/>
  <c r="S23"/>
  <c r="K23"/>
  <c r="F23"/>
  <c r="D23"/>
  <c r="AA22"/>
  <c r="W22"/>
  <c r="S22"/>
  <c r="K22"/>
  <c r="F22"/>
  <c r="D22" s="1"/>
  <c r="AA21"/>
  <c r="W21"/>
  <c r="S21"/>
  <c r="K21"/>
  <c r="F21"/>
  <c r="AA20"/>
  <c r="W20"/>
  <c r="S20"/>
  <c r="K20"/>
  <c r="F20"/>
  <c r="D20" s="1"/>
  <c r="AA19"/>
  <c r="W19"/>
  <c r="S19"/>
  <c r="K19"/>
  <c r="D19" s="1"/>
  <c r="F19"/>
  <c r="AA18"/>
  <c r="W18"/>
  <c r="S18"/>
  <c r="K18"/>
  <c r="F18"/>
  <c r="D18" s="1"/>
  <c r="AA17"/>
  <c r="W17"/>
  <c r="S17"/>
  <c r="K17"/>
  <c r="F17"/>
  <c r="AA16"/>
  <c r="W16"/>
  <c r="S16"/>
  <c r="K16"/>
  <c r="F16"/>
  <c r="D16" s="1"/>
  <c r="AA15"/>
  <c r="W15"/>
  <c r="S15"/>
  <c r="K15"/>
  <c r="F15"/>
  <c r="D15"/>
  <c r="AA14"/>
  <c r="W14"/>
  <c r="S14"/>
  <c r="K14"/>
  <c r="F14"/>
  <c r="D14" s="1"/>
  <c r="AA13"/>
  <c r="W13"/>
  <c r="S13"/>
  <c r="K13"/>
  <c r="F13"/>
  <c r="D13"/>
  <c r="AA12"/>
  <c r="W12"/>
  <c r="S12"/>
  <c r="K12"/>
  <c r="F12"/>
  <c r="D12" s="1"/>
  <c r="AA11"/>
  <c r="W11"/>
  <c r="S11"/>
  <c r="K11"/>
  <c r="F11"/>
  <c r="AA10"/>
  <c r="W10"/>
  <c r="S10"/>
  <c r="K10"/>
  <c r="F10"/>
  <c r="D10" s="1"/>
  <c r="AA9"/>
  <c r="W9"/>
  <c r="S9"/>
  <c r="K9"/>
  <c r="F9"/>
  <c r="AA8"/>
  <c r="W8"/>
  <c r="S8"/>
  <c r="K8"/>
  <c r="F8"/>
  <c r="AA7"/>
  <c r="AA92" s="1"/>
  <c r="AA94" s="1"/>
  <c r="W7"/>
  <c r="S7"/>
  <c r="K7"/>
  <c r="F7"/>
  <c r="D7"/>
  <c r="D33" l="1"/>
  <c r="D51"/>
  <c r="D32"/>
  <c r="D42"/>
  <c r="D70"/>
  <c r="D17"/>
  <c r="D43"/>
  <c r="D35"/>
  <c r="D11"/>
  <c r="D9"/>
  <c r="D80"/>
  <c r="D40"/>
  <c r="D26"/>
  <c r="D85"/>
  <c r="D84"/>
  <c r="D82"/>
  <c r="D81"/>
  <c r="D65"/>
  <c r="D52"/>
  <c r="D46"/>
  <c r="D38"/>
  <c r="D30"/>
  <c r="S92"/>
  <c r="S94" s="1"/>
  <c r="D28"/>
  <c r="D21"/>
  <c r="F92"/>
  <c r="F94" s="1"/>
  <c r="W92"/>
  <c r="W94" s="1"/>
  <c r="K92"/>
  <c r="K94" s="1"/>
  <c r="D8"/>
  <c r="D92" l="1"/>
  <c r="D94" s="1"/>
</calcChain>
</file>

<file path=xl/sharedStrings.xml><?xml version="1.0" encoding="utf-8"?>
<sst xmlns="http://schemas.openxmlformats.org/spreadsheetml/2006/main" count="138" uniqueCount="134">
  <si>
    <t>Медицинские организации</t>
  </si>
  <si>
    <t>УЗИ сердечно-сосудистой системы</t>
  </si>
  <si>
    <t>УЗИ брахиоцефальных артерий</t>
  </si>
  <si>
    <t>УЗИ нижних конечностей</t>
  </si>
  <si>
    <t>Колоноскопия</t>
  </si>
  <si>
    <t>Бронхоскопия</t>
  </si>
  <si>
    <t>Фиброгастродуоденоскопия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</si>
  <si>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</si>
  <si>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</si>
  <si>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ОГБУЗ "Смоленский областной  онкологический клинический диспансер"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</si>
  <si>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</si>
  <si>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</si>
  <si>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</si>
  <si>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</si>
  <si>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</si>
  <si>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</si>
  <si>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</si>
  <si>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</si>
  <si>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</si>
  <si>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</si>
  <si>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</si>
  <si>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</si>
  <si>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</si>
  <si>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</si>
  <si>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</si>
  <si>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ОГБУЗ "Починковская 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</si>
  <si>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</si>
  <si>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</si>
  <si>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</si>
  <si>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</si>
  <si>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"Шумячская ЦРБ"</t>
  </si>
  <si>
    <t>ОГБУЗ "Ярцевская ЦРБ"</t>
  </si>
  <si>
    <t xml:space="preserve">ИТОГО </t>
  </si>
  <si>
    <t>МРТ без применения внутривенного контрастного усиления</t>
  </si>
  <si>
    <t>МРТ с применением внутривенного контрастного усиления</t>
  </si>
  <si>
    <t>МРТ без применения внутривенного контрастного усиления с анестезией</t>
  </si>
  <si>
    <t>МРТ с применением внутривенного контрастного усиления с анестезией</t>
  </si>
  <si>
    <t>Молекулярно-генетические исследования с целью диагностики онкологических заболеваний</t>
  </si>
  <si>
    <t>Тестирование на выявление новой коронавирусной инфекции COVID-19</t>
  </si>
  <si>
    <t>Эндоскопия</t>
  </si>
  <si>
    <t>Компьютерная томография с анестезией</t>
  </si>
  <si>
    <t>Магнито-резонансная томография, всего</t>
  </si>
  <si>
    <t>в том числе</t>
  </si>
  <si>
    <t>Компьютерная томография, всего</t>
  </si>
  <si>
    <t>УЗИ сердечно-сосудистой системы, всего</t>
  </si>
  <si>
    <t>FISH HER2</t>
  </si>
  <si>
    <t xml:space="preserve">BRAF  </t>
  </si>
  <si>
    <t xml:space="preserve"> EGFR  </t>
  </si>
  <si>
    <t xml:space="preserve">KRAS </t>
  </si>
  <si>
    <t xml:space="preserve">NRAS </t>
  </si>
  <si>
    <t>BRCA 1/BRCA2</t>
  </si>
  <si>
    <t xml:space="preserve"> MSI</t>
  </si>
  <si>
    <t xml:space="preserve">ALK </t>
  </si>
  <si>
    <t xml:space="preserve">PD-L1 </t>
  </si>
  <si>
    <t>ОГБУЗ "Сафоновская ЦРБ"</t>
  </si>
  <si>
    <t>Динамическая сцинтиграфия почек</t>
  </si>
  <si>
    <t>Статическая сцинтиграфия печени</t>
  </si>
  <si>
    <t>Статическая сцинтиграфия скелета</t>
  </si>
  <si>
    <t>Сцинтиграфия щитовидной железы</t>
  </si>
  <si>
    <t>Приложение №6</t>
  </si>
  <si>
    <t>Паталого-анатомические исследования биопсийного (операционного) материала с целью диагностики онкологических заболеваний</t>
  </si>
  <si>
    <t>ROS-1</t>
  </si>
  <si>
    <t>PIK3CA</t>
  </si>
  <si>
    <t>№ п/п</t>
  </si>
  <si>
    <t>Компьютерная томография с внутривенным контрастированием</t>
  </si>
  <si>
    <t>Компьютерная томография (без анестезиологического пособия, без внутривенного контрастирования)</t>
  </si>
  <si>
    <t xml:space="preserve">ФГБУЗ МСЧ № 135 ФМБА России </t>
  </si>
  <si>
    <t>ООО "Клиника Эксперт Смоленск"</t>
  </si>
  <si>
    <t>C-Kit</t>
  </si>
  <si>
    <t>T790M</t>
  </si>
  <si>
    <t>ООО "Андромед"</t>
  </si>
  <si>
    <t>ООО "Утро"</t>
  </si>
  <si>
    <t>Реестровый номер</t>
  </si>
  <si>
    <t>ОГАУЗ "Смоленский областной врачебно-физкультурный диспансер"</t>
  </si>
  <si>
    <t>ОГАУЗ "Смоленская областная клиническая стоматологическая поликлиника"</t>
  </si>
  <si>
    <t>Санаторий-профилакторий в г.Смоленске ДСС МЖД - филиала ОАО "РЖД"</t>
  </si>
  <si>
    <t>ОГАУЗ "Вяземская городская  стоматологическая поликлиника"</t>
  </si>
  <si>
    <t>ОГАУЗ "Рославльская межрайонная  стоматологическая поликлиника"</t>
  </si>
  <si>
    <t>ОГАУЗ "Сафоновская городская стоматологическая поликлиника"</t>
  </si>
  <si>
    <t>ОГБУЗ "Ярцевская городская стоматологическая поликлиника"</t>
  </si>
  <si>
    <t>ОГБУЗ "Монастырщинская ЦРБ"</t>
  </si>
  <si>
    <t>ОГБУЗ "Озерненская РБ № 1"</t>
  </si>
  <si>
    <t>ОГБУЗ "Стоматологическая поликлиника №1"</t>
  </si>
  <si>
    <t>ОГБУЗ "Стоматологическая поликлиника №3"</t>
  </si>
  <si>
    <t>СОГУЗ "Клинический родильный дом"</t>
  </si>
  <si>
    <t>ОГБУЗ "Больница медицинской реабилитации"</t>
  </si>
  <si>
    <t>ОГБУЗ "Детская стоматологическая поликлиника"</t>
  </si>
  <si>
    <t>ОГБУЗ "Детская клиническая больница"</t>
  </si>
  <si>
    <t>ОГБУЗ "Клиническая больница скорой медицинской помощи"</t>
  </si>
  <si>
    <t xml:space="preserve">ФКУЗ МСЧ -67 ФСИН России </t>
  </si>
  <si>
    <t>ФКУЗ "МСЧ МВД по Смоленской области"</t>
  </si>
  <si>
    <t>ЧУЗ "Клиническая больница "РЖД-Медицина" г.Смоленск</t>
  </si>
  <si>
    <t>ОГБУЗ "Смоленский областной клинический госпиталь для ветеранов войн"</t>
  </si>
  <si>
    <t>Филиал №4 ФГКУ "1586 ОВКГ МВО" Минобороны России</t>
  </si>
  <si>
    <t>ОГБУЗ "Станция скорой медицинской помощи"</t>
  </si>
  <si>
    <t>ФГБУ "ФЦТОЭ Минздрава России"</t>
  </si>
  <si>
    <t>ООО МЦ "Гинея"</t>
  </si>
  <si>
    <t>ПАО "Дорогобуж"</t>
  </si>
  <si>
    <t>ООО "Центр ЭКО"</t>
  </si>
  <si>
    <t>ООО "Фрезениус Нефрокеа"</t>
  </si>
  <si>
    <t>ООО "КЛИНИК ПАРК-М"</t>
  </si>
  <si>
    <t>Смоленский филиал ООО "БМК"</t>
  </si>
  <si>
    <t>ООО "Клиника Позвоночника 2К"</t>
  </si>
  <si>
    <t>ООО "КДФ" (г.Тверь)</t>
  </si>
  <si>
    <t>МЧУ "Нефросовет-Иваново"</t>
  </si>
  <si>
    <t>ООО "Нефрофарм"</t>
  </si>
  <si>
    <t>ОГБУЗ "СОКПБ"</t>
  </si>
  <si>
    <t>ООО "ВИТАЛАБ"</t>
  </si>
  <si>
    <t>ООО "НПФ "ХЕЛИКС"</t>
  </si>
  <si>
    <t>ООО "Семья-Смоленск"</t>
  </si>
  <si>
    <t>Утверждено на заседании Комиссии по разработке Территориальной программы ОМС 30.12.2022</t>
  </si>
  <si>
    <t xml:space="preserve">Объемы медицинской помощи в разрезе медицинских организаций по диагностическим (лабораторным) исследованиям на 2023 год </t>
  </si>
  <si>
    <t>ВСЕГО диагностических исследований</t>
  </si>
  <si>
    <t>ОГБУЗ "Клиническая больница №1"</t>
  </si>
  <si>
    <t>ООО "Стоматологическая поликлиника"</t>
  </si>
  <si>
    <t>МЧУ ДПО "Клиника Медекс Смоленск"</t>
  </si>
  <si>
    <t>ООО "Семейная клиника" (Гагарин)</t>
  </si>
  <si>
    <t>ООО "Центр реабилитации слуха. Слуховые аппараты и кохлеарные импланты"</t>
  </si>
  <si>
    <t>ООО "М-Лайн"</t>
  </si>
  <si>
    <t>ООО МО "Смоленские клиники"</t>
  </si>
  <si>
    <t>ООО "Диализный центр НЕФРОС-ВОРОНЕЖ"</t>
  </si>
  <si>
    <t>ООО "Альфамед"</t>
  </si>
  <si>
    <t>ООО "Диагностика Смоленск" (г.Вязьма)</t>
  </si>
  <si>
    <t>ООО "Медицина плюс"</t>
  </si>
  <si>
    <t xml:space="preserve">ООО "Независимая лаборатория ИНВИТРО" (г.Москва)       </t>
  </si>
  <si>
    <t>ООО "Каравай" (г. Рославль)</t>
  </si>
  <si>
    <t>АНО "Реабилитационный центр - Санаторий "Дугино"</t>
  </si>
  <si>
    <t>Калужский филиал ФГАУ "МНТК «Микрохирургия глаза» им. акад. С.Н. Федорова" Минздрава России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</si>
  <si>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</si>
  <si>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</si>
  <si>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</si>
  <si>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</si>
  <si>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</si>
  <si>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 xml:space="preserve">в редакции от "28" декабря 2023г.      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</si>
</sst>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\ _₽_-;\-* #,##0\ _₽_-;_-* &quot;-&quot;??\ _₽_-;_-@_-"/>
    <numFmt numFmtId="166" formatCode="#,##0.000"/>
  </numFmts>
  <fonts count="2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2" fillId="0" borderId="0"/>
    <xf numFmtId="0" fontId="13" fillId="0" borderId="0"/>
    <xf numFmtId="0" fontId="13" fillId="0" borderId="0"/>
    <xf numFmtId="0" fontId="14" fillId="0" borderId="0"/>
    <xf numFmtId="0" fontId="1" fillId="0" borderId="0"/>
    <xf numFmtId="9" fontId="6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6" fillId="0" borderId="0">
      <alignment horizontal="center" vertical="top"/>
    </xf>
    <xf numFmtId="0" fontId="17" fillId="0" borderId="0"/>
    <xf numFmtId="0" fontId="18" fillId="0" borderId="0">
      <alignment horizontal="center" vertical="center"/>
    </xf>
    <xf numFmtId="0" fontId="18" fillId="0" borderId="0">
      <alignment horizontal="right" vertical="center"/>
    </xf>
    <xf numFmtId="0" fontId="19" fillId="0" borderId="0">
      <alignment horizontal="left" vertical="center"/>
    </xf>
    <xf numFmtId="0" fontId="17" fillId="0" borderId="0" applyFont="0" applyFill="0" applyBorder="0" applyAlignment="0" applyProtection="0"/>
    <xf numFmtId="0" fontId="20" fillId="0" borderId="0">
      <alignment horizontal="center" vertical="center"/>
    </xf>
    <xf numFmtId="0" fontId="18" fillId="0" borderId="0">
      <alignment horizontal="center" vertical="center"/>
    </xf>
    <xf numFmtId="0" fontId="21" fillId="0" borderId="0">
      <alignment horizontal="center" vertical="center"/>
    </xf>
    <xf numFmtId="0" fontId="6" fillId="0" borderId="0"/>
    <xf numFmtId="0" fontId="14" fillId="0" borderId="0"/>
  </cellStyleXfs>
  <cellXfs count="54">
    <xf numFmtId="0" fontId="0" fillId="0" borderId="0" xfId="0"/>
    <xf numFmtId="1" fontId="7" fillId="0" borderId="1" xfId="2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0" fontId="2" fillId="0" borderId="0" xfId="0" applyFont="1" applyFill="1"/>
    <xf numFmtId="0" fontId="15" fillId="0" borderId="3" xfId="0" applyFont="1" applyFill="1" applyBorder="1" applyAlignment="1">
      <alignment horizontal="center" vertical="center" wrapText="1"/>
    </xf>
    <xf numFmtId="3" fontId="9" fillId="0" borderId="3" xfId="1" applyNumberFormat="1" applyFont="1" applyFill="1" applyBorder="1" applyAlignment="1">
      <alignment horizontal="right" vertical="center"/>
    </xf>
    <xf numFmtId="0" fontId="3" fillId="0" borderId="0" xfId="0" applyFont="1" applyFill="1"/>
    <xf numFmtId="0" fontId="15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vertical="center" wrapText="1"/>
    </xf>
    <xf numFmtId="3" fontId="11" fillId="0" borderId="3" xfId="1" applyNumberFormat="1" applyFont="1" applyFill="1" applyBorder="1" applyAlignment="1">
      <alignment horizontal="right" vertical="center"/>
    </xf>
    <xf numFmtId="3" fontId="9" fillId="0" borderId="3" xfId="0" applyNumberFormat="1" applyFont="1" applyFill="1" applyBorder="1" applyAlignment="1">
      <alignment horizontal="right" vertical="center"/>
    </xf>
    <xf numFmtId="3" fontId="11" fillId="0" borderId="3" xfId="0" applyNumberFormat="1" applyFont="1" applyFill="1" applyBorder="1" applyAlignment="1">
      <alignment horizontal="right" vertical="center"/>
    </xf>
    <xf numFmtId="3" fontId="11" fillId="0" borderId="3" xfId="1" applyNumberFormat="1" applyFont="1" applyFill="1" applyBorder="1" applyAlignment="1">
      <alignment horizontal="right"/>
    </xf>
    <xf numFmtId="0" fontId="0" fillId="0" borderId="0" xfId="0" applyFill="1" applyAlignment="1">
      <alignment vertical="center"/>
    </xf>
    <xf numFmtId="49" fontId="24" fillId="0" borderId="3" xfId="2" applyNumberFormat="1" applyFont="1" applyFill="1" applyBorder="1" applyAlignment="1" applyProtection="1">
      <alignment horizontal="left" vertical="center" wrapText="1"/>
    </xf>
    <xf numFmtId="3" fontId="23" fillId="0" borderId="3" xfId="1" applyNumberFormat="1" applyFont="1" applyFill="1" applyBorder="1" applyAlignment="1">
      <alignment horizontal="right" vertical="center"/>
    </xf>
    <xf numFmtId="0" fontId="25" fillId="0" borderId="0" xfId="0" applyFont="1" applyFill="1"/>
    <xf numFmtId="0" fontId="0" fillId="0" borderId="0" xfId="0" applyFont="1" applyFill="1"/>
    <xf numFmtId="0" fontId="4" fillId="0" borderId="3" xfId="0" applyFont="1" applyFill="1" applyBorder="1" applyAlignment="1">
      <alignment horizontal="center" vertical="center"/>
    </xf>
    <xf numFmtId="49" fontId="26" fillId="0" borderId="3" xfId="2" applyNumberFormat="1" applyFont="1" applyFill="1" applyBorder="1" applyAlignment="1" applyProtection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49" fontId="26" fillId="0" borderId="2" xfId="2" applyNumberFormat="1" applyFont="1" applyFill="1" applyBorder="1" applyAlignment="1" applyProtection="1">
      <alignment horizontal="left" vertical="center" wrapText="1"/>
    </xf>
    <xf numFmtId="49" fontId="26" fillId="0" borderId="3" xfId="2" applyNumberFormat="1" applyFont="1" applyFill="1" applyBorder="1" applyAlignment="1" applyProtection="1">
      <alignment vertical="center" wrapText="1"/>
    </xf>
    <xf numFmtId="49" fontId="27" fillId="0" borderId="3" xfId="2" applyNumberFormat="1" applyFont="1" applyFill="1" applyBorder="1" applyAlignment="1" applyProtection="1">
      <alignment vertical="center" wrapText="1"/>
    </xf>
    <xf numFmtId="49" fontId="27" fillId="0" borderId="2" xfId="2" applyNumberFormat="1" applyFont="1" applyFill="1" applyBorder="1" applyAlignment="1" applyProtection="1">
      <alignment vertical="center" wrapText="1"/>
    </xf>
    <xf numFmtId="0" fontId="4" fillId="0" borderId="2" xfId="0" applyFont="1" applyFill="1" applyBorder="1" applyAlignment="1">
      <alignment horizontal="center"/>
    </xf>
    <xf numFmtId="49" fontId="27" fillId="0" borderId="3" xfId="2" applyNumberFormat="1" applyFont="1" applyFill="1" applyBorder="1" applyAlignment="1" applyProtection="1">
      <alignment horizontal="left" vertical="center" wrapText="1"/>
    </xf>
    <xf numFmtId="0" fontId="15" fillId="0" borderId="3" xfId="0" applyFont="1" applyFill="1" applyBorder="1" applyAlignment="1">
      <alignment vertical="top" wrapText="1"/>
    </xf>
    <xf numFmtId="3" fontId="9" fillId="0" borderId="3" xfId="1" applyNumberFormat="1" applyFont="1" applyFill="1" applyBorder="1" applyAlignment="1">
      <alignment horizontal="right"/>
    </xf>
    <xf numFmtId="49" fontId="28" fillId="0" borderId="3" xfId="2" applyNumberFormat="1" applyFont="1" applyFill="1" applyBorder="1" applyAlignment="1" applyProtection="1">
      <alignment horizontal="left" vertical="center" wrapText="1"/>
    </xf>
    <xf numFmtId="0" fontId="23" fillId="0" borderId="0" xfId="0" applyFont="1" applyFill="1" applyBorder="1"/>
    <xf numFmtId="0" fontId="4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6" fontId="10" fillId="0" borderId="3" xfId="4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166" fontId="10" fillId="0" borderId="2" xfId="4" applyNumberFormat="1" applyFont="1" applyFill="1" applyBorder="1" applyAlignment="1">
      <alignment horizontal="center" vertical="center" wrapText="1"/>
    </xf>
    <xf numFmtId="166" fontId="10" fillId="0" borderId="5" xfId="4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left"/>
    </xf>
    <xf numFmtId="0" fontId="9" fillId="0" borderId="7" xfId="0" applyFont="1" applyFill="1" applyBorder="1" applyAlignment="1">
      <alignment horizontal="left"/>
    </xf>
    <xf numFmtId="0" fontId="9" fillId="0" borderId="6" xfId="0" applyFont="1" applyFill="1" applyBorder="1" applyAlignment="1">
      <alignment horizontal="left"/>
    </xf>
  </cellXfs>
  <cellStyles count="23">
    <cellStyle name="S0" xfId="14"/>
    <cellStyle name="S1" xfId="12"/>
    <cellStyle name="S2" xfId="15"/>
    <cellStyle name="S3" xfId="16"/>
    <cellStyle name="S4" xfId="18"/>
    <cellStyle name="S5" xfId="19"/>
    <cellStyle name="S6" xfId="20"/>
    <cellStyle name="TableStyleLight1" xfId="3"/>
    <cellStyle name="Обычный" xfId="0" builtinId="0"/>
    <cellStyle name="Обычный 2" xfId="4"/>
    <cellStyle name="Обычный 2 2" xfId="5"/>
    <cellStyle name="Обычный 2 2 2" xfId="6"/>
    <cellStyle name="Обычный 2 3" xfId="21"/>
    <cellStyle name="Обычный 2_базовая ставка" xfId="22"/>
    <cellStyle name="Обычный 3" xfId="13"/>
    <cellStyle name="Обычный 6" xfId="7"/>
    <cellStyle name="Обычный_МЕДИКАМЕНТЫ" xfId="2"/>
    <cellStyle name="Процентный 2" xfId="8"/>
    <cellStyle name="Финансовый" xfId="1" builtinId="3"/>
    <cellStyle name="Финансовый 2" xfId="9"/>
    <cellStyle name="Финансовый 2 2" xfId="10"/>
    <cellStyle name="Финансовый 2 3" xfId="11"/>
    <cellStyle name="Финансовый 3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94"/>
  <sheetViews>
    <sheetView tabSelected="1" zoomScale="70" zoomScaleNormal="70" workbookViewId="0">
      <pane xSplit="3" ySplit="6" topLeftCell="U7" activePane="bottomRight" state="frozen"/>
      <selection pane="topRight" activeCell="B1" sqref="B1"/>
      <selection pane="bottomLeft" activeCell="A10" sqref="A10"/>
      <selection pane="bottomRight" activeCell="Z34" sqref="Z34"/>
    </sheetView>
  </sheetViews>
  <sheetFormatPr defaultColWidth="8.85546875" defaultRowHeight="15"/>
  <cols>
    <col min="1" max="1" width="4.42578125" style="2" customWidth="1"/>
    <col min="2" max="2" width="14.140625" style="2" customWidth="1"/>
    <col min="3" max="3" width="81.7109375" style="19" customWidth="1"/>
    <col min="4" max="4" width="18.85546875" style="3" customWidth="1"/>
    <col min="5" max="5" width="17" style="3" customWidth="1"/>
    <col min="6" max="6" width="13.7109375" style="3" customWidth="1"/>
    <col min="7" max="7" width="15.85546875" style="2" customWidth="1"/>
    <col min="8" max="8" width="16.5703125" style="2" customWidth="1"/>
    <col min="9" max="9" width="13.42578125" style="2" customWidth="1"/>
    <col min="10" max="10" width="16.42578125" style="2" customWidth="1"/>
    <col min="11" max="11" width="15.7109375" style="3" customWidth="1"/>
    <col min="12" max="12" width="11.85546875" style="2" customWidth="1"/>
    <col min="13" max="13" width="12" style="2" customWidth="1"/>
    <col min="14" max="18" width="11.5703125" style="2" customWidth="1"/>
    <col min="19" max="19" width="14" style="3" customWidth="1"/>
    <col min="20" max="20" width="15.28515625" style="2" customWidth="1"/>
    <col min="21" max="21" width="13.7109375" style="2" customWidth="1"/>
    <col min="22" max="22" width="13" style="2" customWidth="1"/>
    <col min="23" max="23" width="13.42578125" style="3" customWidth="1"/>
    <col min="24" max="24" width="9.7109375" style="2" customWidth="1"/>
    <col min="25" max="25" width="8.85546875" style="2"/>
    <col min="26" max="26" width="10.85546875" style="2" customWidth="1"/>
    <col min="27" max="27" width="17.85546875" style="3" customWidth="1"/>
    <col min="28" max="28" width="8.28515625" style="3" customWidth="1"/>
    <col min="29" max="29" width="9" style="3" customWidth="1"/>
    <col min="30" max="32" width="8.42578125" style="3" customWidth="1"/>
    <col min="33" max="33" width="10" style="3" customWidth="1"/>
    <col min="34" max="34" width="9.7109375" style="3" customWidth="1"/>
    <col min="35" max="35" width="10" style="3" customWidth="1"/>
    <col min="36" max="36" width="7.85546875" style="3" customWidth="1"/>
    <col min="37" max="37" width="11.140625" style="3" customWidth="1"/>
    <col min="38" max="39" width="6.7109375" style="3" customWidth="1"/>
    <col min="40" max="40" width="8.42578125" style="3" customWidth="1"/>
    <col min="41" max="41" width="20" style="2" customWidth="1"/>
    <col min="42" max="16384" width="8.85546875" style="2"/>
  </cols>
  <sheetData>
    <row r="1" spans="1:41" ht="15.75">
      <c r="A1" s="6"/>
      <c r="B1" s="6"/>
      <c r="C1" s="34" t="s">
        <v>59</v>
      </c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</row>
    <row r="2" spans="1:41" ht="15.6" customHeight="1">
      <c r="A2" s="6"/>
      <c r="B2" s="6"/>
      <c r="C2" s="34" t="s">
        <v>110</v>
      </c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</row>
    <row r="3" spans="1:41" ht="15.75" customHeight="1">
      <c r="A3" s="6"/>
      <c r="B3" s="6"/>
      <c r="C3" s="35" t="s">
        <v>133</v>
      </c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</row>
    <row r="4" spans="1:41" ht="20.25" customHeight="1">
      <c r="A4" s="36" t="s">
        <v>111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</row>
    <row r="5" spans="1:41" ht="19.5" customHeight="1">
      <c r="A5" s="37" t="s">
        <v>63</v>
      </c>
      <c r="B5" s="37" t="s">
        <v>72</v>
      </c>
      <c r="C5" s="39" t="s">
        <v>0</v>
      </c>
      <c r="D5" s="40" t="s">
        <v>112</v>
      </c>
      <c r="E5" s="40" t="s">
        <v>38</v>
      </c>
      <c r="F5" s="40" t="s">
        <v>41</v>
      </c>
      <c r="G5" s="41" t="s">
        <v>42</v>
      </c>
      <c r="H5" s="41"/>
      <c r="I5" s="41"/>
      <c r="J5" s="41"/>
      <c r="K5" s="42" t="s">
        <v>43</v>
      </c>
      <c r="L5" s="48" t="s">
        <v>42</v>
      </c>
      <c r="M5" s="49"/>
      <c r="N5" s="49"/>
      <c r="O5" s="49"/>
      <c r="P5" s="49"/>
      <c r="Q5" s="49"/>
      <c r="R5" s="50"/>
      <c r="S5" s="40" t="s">
        <v>44</v>
      </c>
      <c r="T5" s="51" t="s">
        <v>42</v>
      </c>
      <c r="U5" s="52"/>
      <c r="V5" s="53"/>
      <c r="W5" s="42" t="s">
        <v>39</v>
      </c>
      <c r="X5" s="41" t="s">
        <v>42</v>
      </c>
      <c r="Y5" s="41"/>
      <c r="Z5" s="41"/>
      <c r="AA5" s="42" t="s">
        <v>37</v>
      </c>
      <c r="AB5" s="43" t="s">
        <v>42</v>
      </c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5"/>
      <c r="AO5" s="46" t="s">
        <v>60</v>
      </c>
    </row>
    <row r="6" spans="1:41" ht="225" customHeight="1">
      <c r="A6" s="38"/>
      <c r="B6" s="38"/>
      <c r="C6" s="39"/>
      <c r="D6" s="40"/>
      <c r="E6" s="40"/>
      <c r="F6" s="40"/>
      <c r="G6" s="4" t="s">
        <v>33</v>
      </c>
      <c r="H6" s="4" t="s">
        <v>34</v>
      </c>
      <c r="I6" s="4" t="s">
        <v>35</v>
      </c>
      <c r="J6" s="4" t="s">
        <v>36</v>
      </c>
      <c r="K6" s="42"/>
      <c r="L6" s="7" t="s">
        <v>65</v>
      </c>
      <c r="M6" s="7" t="s">
        <v>64</v>
      </c>
      <c r="N6" s="4" t="s">
        <v>40</v>
      </c>
      <c r="O6" s="7" t="s">
        <v>55</v>
      </c>
      <c r="P6" s="4" t="s">
        <v>56</v>
      </c>
      <c r="Q6" s="7" t="s">
        <v>57</v>
      </c>
      <c r="R6" s="4" t="s">
        <v>58</v>
      </c>
      <c r="S6" s="40"/>
      <c r="T6" s="8" t="s">
        <v>1</v>
      </c>
      <c r="U6" s="9" t="s">
        <v>2</v>
      </c>
      <c r="V6" s="9" t="s">
        <v>3</v>
      </c>
      <c r="W6" s="42"/>
      <c r="X6" s="7" t="s">
        <v>4</v>
      </c>
      <c r="Y6" s="4" t="s">
        <v>5</v>
      </c>
      <c r="Z6" s="4" t="s">
        <v>6</v>
      </c>
      <c r="AA6" s="42"/>
      <c r="AB6" s="10" t="s">
        <v>46</v>
      </c>
      <c r="AC6" s="10" t="s">
        <v>47</v>
      </c>
      <c r="AD6" s="10" t="s">
        <v>48</v>
      </c>
      <c r="AE6" s="10" t="s">
        <v>49</v>
      </c>
      <c r="AF6" s="10" t="s">
        <v>61</v>
      </c>
      <c r="AG6" s="10" t="s">
        <v>62</v>
      </c>
      <c r="AH6" s="10" t="s">
        <v>68</v>
      </c>
      <c r="AI6" s="10" t="s">
        <v>69</v>
      </c>
      <c r="AJ6" s="10" t="s">
        <v>45</v>
      </c>
      <c r="AK6" s="10" t="s">
        <v>50</v>
      </c>
      <c r="AL6" s="10" t="s">
        <v>51</v>
      </c>
      <c r="AM6" s="10" t="s">
        <v>52</v>
      </c>
      <c r="AN6" s="10" t="s">
        <v>53</v>
      </c>
      <c r="AO6" s="47"/>
    </row>
    <row r="7" spans="1:41" ht="18.75">
      <c r="A7" s="1">
        <v>1</v>
      </c>
      <c r="B7" s="20">
        <v>670001</v>
      </c>
      <c r="C7" s="21" t="s">
        <v>73</v>
      </c>
      <c r="D7" s="11">
        <f t="shared" ref="D7:D90" si="0">E7+F7+K7+S7+W7+AA7+AO7</f>
        <v>0</v>
      </c>
      <c r="E7" s="11">
        <v>0</v>
      </c>
      <c r="F7" s="11">
        <f>G7+H7+I7+J7</f>
        <v>0</v>
      </c>
      <c r="G7" s="5">
        <v>0</v>
      </c>
      <c r="H7" s="5">
        <v>0</v>
      </c>
      <c r="I7" s="5">
        <v>0</v>
      </c>
      <c r="J7" s="5">
        <v>0</v>
      </c>
      <c r="K7" s="11">
        <f>L7+M7+N7+O7+P7+Q7+R7</f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11">
        <f>T7+U7+V7</f>
        <v>0</v>
      </c>
      <c r="T7" s="12">
        <v>0</v>
      </c>
      <c r="U7" s="12">
        <v>0</v>
      </c>
      <c r="V7" s="12">
        <v>0</v>
      </c>
      <c r="W7" s="13">
        <f>X7+Y7+Z7</f>
        <v>0</v>
      </c>
      <c r="X7" s="12">
        <v>0</v>
      </c>
      <c r="Y7" s="12">
        <v>0</v>
      </c>
      <c r="Z7" s="12">
        <v>0</v>
      </c>
      <c r="AA7" s="11">
        <f t="shared" ref="AA7:AA90" si="1">AB7+AC7+AD7+AE7+AF7+AG7+AJ7+AK7+AL7+AM7+AN7</f>
        <v>0</v>
      </c>
      <c r="AB7" s="14"/>
      <c r="AC7" s="14"/>
      <c r="AD7" s="14"/>
      <c r="AE7" s="5"/>
      <c r="AF7" s="14"/>
      <c r="AG7" s="5"/>
      <c r="AH7" s="5"/>
      <c r="AI7" s="5"/>
      <c r="AJ7" s="5"/>
      <c r="AK7" s="5"/>
      <c r="AL7" s="5"/>
      <c r="AM7" s="5"/>
      <c r="AN7" s="5"/>
      <c r="AO7" s="11">
        <v>0</v>
      </c>
    </row>
    <row r="8" spans="1:41" ht="18.75">
      <c r="A8" s="1">
        <v>2</v>
      </c>
      <c r="B8" s="22">
        <v>670002</v>
      </c>
      <c r="C8" s="21" t="s">
        <v>7</v>
      </c>
      <c r="D8" s="11">
        <f t="shared" si="0"/>
        <v>9096</v>
      </c>
      <c r="E8" s="11">
        <v>0</v>
      </c>
      <c r="F8" s="11">
        <f t="shared" ref="F8:F90" si="2">G8+H8+I8+J8</f>
        <v>417</v>
      </c>
      <c r="G8" s="5">
        <v>414</v>
      </c>
      <c r="H8" s="5">
        <v>3</v>
      </c>
      <c r="I8" s="5">
        <v>0</v>
      </c>
      <c r="J8" s="5">
        <v>0</v>
      </c>
      <c r="K8" s="11">
        <f t="shared" ref="K8:K90" si="3">L8+M8+N8+O8+P8+Q8+R8</f>
        <v>5042</v>
      </c>
      <c r="L8" s="5">
        <v>2660</v>
      </c>
      <c r="M8" s="5">
        <v>1</v>
      </c>
      <c r="N8" s="5">
        <v>0</v>
      </c>
      <c r="O8" s="5">
        <v>435</v>
      </c>
      <c r="P8" s="5">
        <v>25</v>
      </c>
      <c r="Q8" s="5">
        <v>1660</v>
      </c>
      <c r="R8" s="5">
        <v>261</v>
      </c>
      <c r="S8" s="11">
        <f t="shared" ref="S8:S90" si="4">T8+U8+V8</f>
        <v>2800</v>
      </c>
      <c r="T8" s="12">
        <v>1450</v>
      </c>
      <c r="U8" s="12">
        <v>1200</v>
      </c>
      <c r="V8" s="12">
        <v>150</v>
      </c>
      <c r="W8" s="13">
        <f t="shared" ref="W8:W90" si="5">X8+Y8+Z8</f>
        <v>837</v>
      </c>
      <c r="X8" s="12">
        <v>117</v>
      </c>
      <c r="Y8" s="12">
        <v>50</v>
      </c>
      <c r="Z8" s="12">
        <v>670</v>
      </c>
      <c r="AA8" s="11">
        <f t="shared" si="1"/>
        <v>0</v>
      </c>
      <c r="AB8" s="14"/>
      <c r="AC8" s="14"/>
      <c r="AD8" s="14"/>
      <c r="AE8" s="5"/>
      <c r="AF8" s="14"/>
      <c r="AG8" s="5"/>
      <c r="AH8" s="5"/>
      <c r="AI8" s="5"/>
      <c r="AJ8" s="5"/>
      <c r="AK8" s="5"/>
      <c r="AL8" s="5"/>
      <c r="AM8" s="5"/>
      <c r="AN8" s="5"/>
      <c r="AO8" s="11">
        <v>0</v>
      </c>
    </row>
    <row r="9" spans="1:41" ht="18.75">
      <c r="A9" s="1">
        <v>3</v>
      </c>
      <c r="B9" s="22">
        <v>670003</v>
      </c>
      <c r="C9" s="21" t="s">
        <v>8</v>
      </c>
      <c r="D9" s="11">
        <f t="shared" si="0"/>
        <v>6874</v>
      </c>
      <c r="E9" s="11">
        <v>0</v>
      </c>
      <c r="F9" s="11">
        <f t="shared" si="2"/>
        <v>1456</v>
      </c>
      <c r="G9" s="5">
        <v>1000</v>
      </c>
      <c r="H9" s="5">
        <v>286</v>
      </c>
      <c r="I9" s="5">
        <v>120</v>
      </c>
      <c r="J9" s="5">
        <v>50</v>
      </c>
      <c r="K9" s="11">
        <f t="shared" si="3"/>
        <v>2818</v>
      </c>
      <c r="L9" s="5">
        <v>2618</v>
      </c>
      <c r="M9" s="5">
        <v>100</v>
      </c>
      <c r="N9" s="5">
        <v>100</v>
      </c>
      <c r="O9" s="5">
        <v>0</v>
      </c>
      <c r="P9" s="5">
        <v>0</v>
      </c>
      <c r="Q9" s="5">
        <v>0</v>
      </c>
      <c r="R9" s="5">
        <v>0</v>
      </c>
      <c r="S9" s="11">
        <f t="shared" si="4"/>
        <v>2500</v>
      </c>
      <c r="T9" s="12">
        <v>2416</v>
      </c>
      <c r="U9" s="12">
        <v>84</v>
      </c>
      <c r="V9" s="12">
        <v>0</v>
      </c>
      <c r="W9" s="13">
        <f t="shared" si="5"/>
        <v>100</v>
      </c>
      <c r="X9" s="12">
        <v>0</v>
      </c>
      <c r="Y9" s="12">
        <v>0</v>
      </c>
      <c r="Z9" s="12">
        <v>100</v>
      </c>
      <c r="AA9" s="11">
        <f>AB9+AC9+AD9+AE9+AF9+AG9+AH9+AI9+AJ9+AK9+AL9+AM9+AN9</f>
        <v>0</v>
      </c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11">
        <v>0</v>
      </c>
    </row>
    <row r="10" spans="1:41" ht="18.75">
      <c r="A10" s="1">
        <v>4</v>
      </c>
      <c r="B10" s="20">
        <v>670004</v>
      </c>
      <c r="C10" s="21" t="s">
        <v>74</v>
      </c>
      <c r="D10" s="11">
        <f t="shared" si="0"/>
        <v>0</v>
      </c>
      <c r="E10" s="11">
        <v>0</v>
      </c>
      <c r="F10" s="11">
        <f t="shared" si="2"/>
        <v>0</v>
      </c>
      <c r="G10" s="5">
        <v>0</v>
      </c>
      <c r="H10" s="5">
        <v>0</v>
      </c>
      <c r="I10" s="5">
        <v>0</v>
      </c>
      <c r="J10" s="5">
        <v>0</v>
      </c>
      <c r="K10" s="11">
        <f t="shared" si="3"/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11">
        <f t="shared" si="4"/>
        <v>0</v>
      </c>
      <c r="T10" s="12">
        <v>0</v>
      </c>
      <c r="U10" s="12">
        <v>0</v>
      </c>
      <c r="V10" s="12">
        <v>0</v>
      </c>
      <c r="W10" s="13">
        <f t="shared" si="5"/>
        <v>0</v>
      </c>
      <c r="X10" s="12">
        <v>0</v>
      </c>
      <c r="Y10" s="12">
        <v>0</v>
      </c>
      <c r="Z10" s="12">
        <v>0</v>
      </c>
      <c r="AA10" s="11">
        <f t="shared" si="1"/>
        <v>0</v>
      </c>
      <c r="AB10" s="14"/>
      <c r="AC10" s="14"/>
      <c r="AD10" s="14"/>
      <c r="AE10" s="5"/>
      <c r="AF10" s="14"/>
      <c r="AG10" s="5"/>
      <c r="AH10" s="5"/>
      <c r="AI10" s="5"/>
      <c r="AJ10" s="5"/>
      <c r="AK10" s="5"/>
      <c r="AL10" s="5"/>
      <c r="AM10" s="5"/>
      <c r="AN10" s="5"/>
      <c r="AO10" s="11">
        <v>0</v>
      </c>
    </row>
    <row r="11" spans="1:41" ht="18.75">
      <c r="A11" s="1">
        <v>5</v>
      </c>
      <c r="B11" s="22">
        <v>670005</v>
      </c>
      <c r="C11" s="21" t="s">
        <v>9</v>
      </c>
      <c r="D11" s="11">
        <f t="shared" si="0"/>
        <v>30049</v>
      </c>
      <c r="E11" s="11">
        <v>0</v>
      </c>
      <c r="F11" s="11">
        <f t="shared" si="2"/>
        <v>2709</v>
      </c>
      <c r="G11" s="5">
        <v>934</v>
      </c>
      <c r="H11" s="5">
        <v>1775</v>
      </c>
      <c r="I11" s="5">
        <v>0</v>
      </c>
      <c r="J11" s="5">
        <v>0</v>
      </c>
      <c r="K11" s="11">
        <f t="shared" si="3"/>
        <v>4041</v>
      </c>
      <c r="L11" s="5">
        <v>2407</v>
      </c>
      <c r="M11" s="5">
        <v>1634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11">
        <f t="shared" si="4"/>
        <v>0</v>
      </c>
      <c r="T11" s="12">
        <v>0</v>
      </c>
      <c r="U11" s="12">
        <v>0</v>
      </c>
      <c r="V11" s="12">
        <v>0</v>
      </c>
      <c r="W11" s="13">
        <f t="shared" si="5"/>
        <v>2513</v>
      </c>
      <c r="X11" s="12">
        <v>723</v>
      </c>
      <c r="Y11" s="12">
        <v>450</v>
      </c>
      <c r="Z11" s="12">
        <v>1340</v>
      </c>
      <c r="AA11" s="11">
        <f>SUM(AB11:AN11)</f>
        <v>866</v>
      </c>
      <c r="AB11" s="30">
        <v>117</v>
      </c>
      <c r="AC11" s="30">
        <v>122</v>
      </c>
      <c r="AD11" s="30">
        <v>62</v>
      </c>
      <c r="AE11" s="5">
        <v>62</v>
      </c>
      <c r="AF11" s="30">
        <v>58</v>
      </c>
      <c r="AG11" s="5">
        <v>31</v>
      </c>
      <c r="AH11" s="5">
        <v>10</v>
      </c>
      <c r="AI11" s="5">
        <v>10</v>
      </c>
      <c r="AJ11" s="5">
        <v>47</v>
      </c>
      <c r="AK11" s="5">
        <v>47</v>
      </c>
      <c r="AL11" s="5">
        <v>119</v>
      </c>
      <c r="AM11" s="5">
        <v>98</v>
      </c>
      <c r="AN11" s="5">
        <v>83</v>
      </c>
      <c r="AO11" s="11">
        <v>19920</v>
      </c>
    </row>
    <row r="12" spans="1:41" ht="18.75">
      <c r="A12" s="1">
        <v>6</v>
      </c>
      <c r="B12" s="20">
        <v>670006</v>
      </c>
      <c r="C12" s="21" t="s">
        <v>75</v>
      </c>
      <c r="D12" s="11">
        <f t="shared" si="0"/>
        <v>0</v>
      </c>
      <c r="E12" s="11">
        <v>0</v>
      </c>
      <c r="F12" s="11">
        <f t="shared" si="2"/>
        <v>0</v>
      </c>
      <c r="G12" s="5">
        <v>0</v>
      </c>
      <c r="H12" s="5">
        <v>0</v>
      </c>
      <c r="I12" s="5">
        <v>0</v>
      </c>
      <c r="J12" s="5">
        <v>0</v>
      </c>
      <c r="K12" s="11">
        <f t="shared" si="3"/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11">
        <f t="shared" si="4"/>
        <v>0</v>
      </c>
      <c r="T12" s="12">
        <v>0</v>
      </c>
      <c r="U12" s="12">
        <v>0</v>
      </c>
      <c r="V12" s="12">
        <v>0</v>
      </c>
      <c r="W12" s="13">
        <f t="shared" si="5"/>
        <v>0</v>
      </c>
      <c r="X12" s="12">
        <v>0</v>
      </c>
      <c r="Y12" s="12">
        <v>0</v>
      </c>
      <c r="Z12" s="12">
        <v>0</v>
      </c>
      <c r="AA12" s="11">
        <f t="shared" si="1"/>
        <v>0</v>
      </c>
      <c r="AB12" s="14"/>
      <c r="AC12" s="14"/>
      <c r="AD12" s="14"/>
      <c r="AE12" s="5"/>
      <c r="AF12" s="14"/>
      <c r="AG12" s="5"/>
      <c r="AH12" s="5"/>
      <c r="AI12" s="5"/>
      <c r="AJ12" s="5"/>
      <c r="AK12" s="5"/>
      <c r="AL12" s="5"/>
      <c r="AM12" s="5"/>
      <c r="AN12" s="5"/>
      <c r="AO12" s="11">
        <v>0</v>
      </c>
    </row>
    <row r="13" spans="1:41" ht="18.75">
      <c r="A13" s="1">
        <v>7</v>
      </c>
      <c r="B13" s="20">
        <v>670008</v>
      </c>
      <c r="C13" s="21" t="s">
        <v>76</v>
      </c>
      <c r="D13" s="11">
        <f t="shared" si="0"/>
        <v>0</v>
      </c>
      <c r="E13" s="11">
        <v>0</v>
      </c>
      <c r="F13" s="11">
        <f t="shared" si="2"/>
        <v>0</v>
      </c>
      <c r="G13" s="5">
        <v>0</v>
      </c>
      <c r="H13" s="5">
        <v>0</v>
      </c>
      <c r="I13" s="5">
        <v>0</v>
      </c>
      <c r="J13" s="5">
        <v>0</v>
      </c>
      <c r="K13" s="11">
        <f t="shared" si="3"/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11">
        <f t="shared" si="4"/>
        <v>0</v>
      </c>
      <c r="T13" s="12">
        <v>0</v>
      </c>
      <c r="U13" s="12">
        <v>0</v>
      </c>
      <c r="V13" s="12">
        <v>0</v>
      </c>
      <c r="W13" s="13">
        <f t="shared" si="5"/>
        <v>0</v>
      </c>
      <c r="X13" s="12">
        <v>0</v>
      </c>
      <c r="Y13" s="12">
        <v>0</v>
      </c>
      <c r="Z13" s="12">
        <v>0</v>
      </c>
      <c r="AA13" s="11">
        <f t="shared" si="1"/>
        <v>0</v>
      </c>
      <c r="AB13" s="14"/>
      <c r="AC13" s="14"/>
      <c r="AD13" s="14"/>
      <c r="AE13" s="5"/>
      <c r="AF13" s="14"/>
      <c r="AG13" s="5"/>
      <c r="AH13" s="5"/>
      <c r="AI13" s="5"/>
      <c r="AJ13" s="5"/>
      <c r="AK13" s="5"/>
      <c r="AL13" s="5"/>
      <c r="AM13" s="5"/>
      <c r="AN13" s="5"/>
      <c r="AO13" s="11">
        <v>0</v>
      </c>
    </row>
    <row r="14" spans="1:41" ht="18.75">
      <c r="A14" s="1">
        <v>8</v>
      </c>
      <c r="B14" s="20">
        <v>670009</v>
      </c>
      <c r="C14" s="21" t="s">
        <v>77</v>
      </c>
      <c r="D14" s="11">
        <f t="shared" si="0"/>
        <v>0</v>
      </c>
      <c r="E14" s="11">
        <v>0</v>
      </c>
      <c r="F14" s="11">
        <f t="shared" si="2"/>
        <v>0</v>
      </c>
      <c r="G14" s="5">
        <v>0</v>
      </c>
      <c r="H14" s="5">
        <v>0</v>
      </c>
      <c r="I14" s="5">
        <v>0</v>
      </c>
      <c r="J14" s="5">
        <v>0</v>
      </c>
      <c r="K14" s="11">
        <f t="shared" si="3"/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11">
        <f t="shared" si="4"/>
        <v>0</v>
      </c>
      <c r="T14" s="12">
        <v>0</v>
      </c>
      <c r="U14" s="12">
        <v>0</v>
      </c>
      <c r="V14" s="12">
        <v>0</v>
      </c>
      <c r="W14" s="13">
        <f t="shared" si="5"/>
        <v>0</v>
      </c>
      <c r="X14" s="12">
        <v>0</v>
      </c>
      <c r="Y14" s="12">
        <v>0</v>
      </c>
      <c r="Z14" s="12">
        <v>0</v>
      </c>
      <c r="AA14" s="11">
        <f t="shared" si="1"/>
        <v>0</v>
      </c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1">
        <v>0</v>
      </c>
    </row>
    <row r="15" spans="1:41" ht="18.75">
      <c r="A15" s="1">
        <v>9</v>
      </c>
      <c r="B15" s="20">
        <v>670010</v>
      </c>
      <c r="C15" s="21" t="s">
        <v>78</v>
      </c>
      <c r="D15" s="11">
        <f t="shared" si="0"/>
        <v>0</v>
      </c>
      <c r="E15" s="11">
        <v>0</v>
      </c>
      <c r="F15" s="11">
        <f t="shared" si="2"/>
        <v>0</v>
      </c>
      <c r="G15" s="5">
        <v>0</v>
      </c>
      <c r="H15" s="5">
        <v>0</v>
      </c>
      <c r="I15" s="5">
        <v>0</v>
      </c>
      <c r="J15" s="5">
        <v>0</v>
      </c>
      <c r="K15" s="11">
        <f t="shared" si="3"/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11">
        <f t="shared" si="4"/>
        <v>0</v>
      </c>
      <c r="T15" s="12">
        <v>0</v>
      </c>
      <c r="U15" s="12">
        <v>0</v>
      </c>
      <c r="V15" s="12">
        <v>0</v>
      </c>
      <c r="W15" s="13">
        <f t="shared" si="5"/>
        <v>0</v>
      </c>
      <c r="X15" s="12">
        <v>0</v>
      </c>
      <c r="Y15" s="12">
        <v>0</v>
      </c>
      <c r="Z15" s="12">
        <v>0</v>
      </c>
      <c r="AA15" s="11">
        <f t="shared" si="1"/>
        <v>0</v>
      </c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1">
        <v>0</v>
      </c>
    </row>
    <row r="16" spans="1:41" ht="18.75">
      <c r="A16" s="1">
        <v>10</v>
      </c>
      <c r="B16" s="20">
        <v>670011</v>
      </c>
      <c r="C16" s="21" t="s">
        <v>79</v>
      </c>
      <c r="D16" s="11">
        <f t="shared" si="0"/>
        <v>0</v>
      </c>
      <c r="E16" s="11">
        <v>0</v>
      </c>
      <c r="F16" s="11">
        <f t="shared" si="2"/>
        <v>0</v>
      </c>
      <c r="G16" s="5">
        <v>0</v>
      </c>
      <c r="H16" s="5">
        <v>0</v>
      </c>
      <c r="I16" s="5">
        <v>0</v>
      </c>
      <c r="J16" s="5">
        <v>0</v>
      </c>
      <c r="K16" s="11">
        <f t="shared" si="3"/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11">
        <f t="shared" si="4"/>
        <v>0</v>
      </c>
      <c r="T16" s="12">
        <v>0</v>
      </c>
      <c r="U16" s="12">
        <v>0</v>
      </c>
      <c r="V16" s="12">
        <v>0</v>
      </c>
      <c r="W16" s="13">
        <f t="shared" si="5"/>
        <v>0</v>
      </c>
      <c r="X16" s="12">
        <v>0</v>
      </c>
      <c r="Y16" s="12">
        <v>0</v>
      </c>
      <c r="Z16" s="12">
        <v>0</v>
      </c>
      <c r="AA16" s="11">
        <f t="shared" si="1"/>
        <v>0</v>
      </c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1">
        <v>0</v>
      </c>
    </row>
    <row r="17" spans="1:41" ht="18.75">
      <c r="A17" s="1">
        <v>11</v>
      </c>
      <c r="B17" s="22">
        <v>670012</v>
      </c>
      <c r="C17" s="21" t="s">
        <v>66</v>
      </c>
      <c r="D17" s="11">
        <f t="shared" si="0"/>
        <v>6975</v>
      </c>
      <c r="E17" s="11">
        <v>2500</v>
      </c>
      <c r="F17" s="11">
        <f t="shared" si="2"/>
        <v>0</v>
      </c>
      <c r="G17" s="5">
        <v>0</v>
      </c>
      <c r="H17" s="5">
        <v>0</v>
      </c>
      <c r="I17" s="5">
        <v>0</v>
      </c>
      <c r="J17" s="5">
        <v>0</v>
      </c>
      <c r="K17" s="11">
        <f t="shared" si="3"/>
        <v>1000</v>
      </c>
      <c r="L17" s="5">
        <v>1000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11">
        <f t="shared" si="4"/>
        <v>2430</v>
      </c>
      <c r="T17" s="12">
        <v>942</v>
      </c>
      <c r="U17" s="12">
        <v>540</v>
      </c>
      <c r="V17" s="12">
        <v>948</v>
      </c>
      <c r="W17" s="13">
        <f t="shared" si="5"/>
        <v>1045</v>
      </c>
      <c r="X17" s="12">
        <v>0</v>
      </c>
      <c r="Y17" s="12">
        <v>0</v>
      </c>
      <c r="Z17" s="12">
        <v>1045</v>
      </c>
      <c r="AA17" s="11">
        <f t="shared" si="1"/>
        <v>0</v>
      </c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1">
        <v>0</v>
      </c>
    </row>
    <row r="18" spans="1:41" ht="18.75">
      <c r="A18" s="1">
        <v>12</v>
      </c>
      <c r="B18" s="22">
        <v>670013</v>
      </c>
      <c r="C18" s="21" t="s">
        <v>17</v>
      </c>
      <c r="D18" s="11">
        <f t="shared" si="0"/>
        <v>1405</v>
      </c>
      <c r="E18" s="11">
        <v>200</v>
      </c>
      <c r="F18" s="11">
        <f t="shared" si="2"/>
        <v>0</v>
      </c>
      <c r="G18" s="5">
        <v>0</v>
      </c>
      <c r="H18" s="5">
        <v>0</v>
      </c>
      <c r="I18" s="5">
        <v>0</v>
      </c>
      <c r="J18" s="5">
        <v>0</v>
      </c>
      <c r="K18" s="11">
        <f t="shared" si="3"/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11">
        <f t="shared" si="4"/>
        <v>933</v>
      </c>
      <c r="T18" s="12">
        <v>933</v>
      </c>
      <c r="U18" s="12">
        <v>0</v>
      </c>
      <c r="V18" s="12">
        <v>0</v>
      </c>
      <c r="W18" s="13">
        <f t="shared" si="5"/>
        <v>272</v>
      </c>
      <c r="X18" s="12">
        <v>0</v>
      </c>
      <c r="Y18" s="12">
        <v>0</v>
      </c>
      <c r="Z18" s="12">
        <v>272</v>
      </c>
      <c r="AA18" s="11">
        <f t="shared" si="1"/>
        <v>0</v>
      </c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1">
        <v>0</v>
      </c>
    </row>
    <row r="19" spans="1:41" ht="18.75">
      <c r="A19" s="1">
        <v>13</v>
      </c>
      <c r="B19" s="22">
        <v>670015</v>
      </c>
      <c r="C19" s="21" t="s">
        <v>18</v>
      </c>
      <c r="D19" s="11">
        <f t="shared" si="0"/>
        <v>4190</v>
      </c>
      <c r="E19" s="11">
        <v>300</v>
      </c>
      <c r="F19" s="11">
        <f t="shared" si="2"/>
        <v>0</v>
      </c>
      <c r="G19" s="5">
        <v>0</v>
      </c>
      <c r="H19" s="5">
        <v>0</v>
      </c>
      <c r="I19" s="5">
        <v>0</v>
      </c>
      <c r="J19" s="5">
        <v>0</v>
      </c>
      <c r="K19" s="11">
        <f t="shared" si="3"/>
        <v>1000</v>
      </c>
      <c r="L19" s="5">
        <v>1000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11">
        <f t="shared" si="4"/>
        <v>2474</v>
      </c>
      <c r="T19" s="12">
        <v>1700</v>
      </c>
      <c r="U19" s="12">
        <v>274</v>
      </c>
      <c r="V19" s="12">
        <v>500</v>
      </c>
      <c r="W19" s="13">
        <f t="shared" si="5"/>
        <v>416</v>
      </c>
      <c r="X19" s="12">
        <v>37</v>
      </c>
      <c r="Y19" s="12">
        <v>0</v>
      </c>
      <c r="Z19" s="12">
        <v>379</v>
      </c>
      <c r="AA19" s="11">
        <f t="shared" si="1"/>
        <v>0</v>
      </c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1">
        <v>0</v>
      </c>
    </row>
    <row r="20" spans="1:41" ht="18.75">
      <c r="A20" s="1">
        <v>14</v>
      </c>
      <c r="B20" s="22">
        <v>670017</v>
      </c>
      <c r="C20" s="21" t="s">
        <v>19</v>
      </c>
      <c r="D20" s="11">
        <f t="shared" si="0"/>
        <v>274</v>
      </c>
      <c r="E20" s="11">
        <v>0</v>
      </c>
      <c r="F20" s="11">
        <f t="shared" si="2"/>
        <v>0</v>
      </c>
      <c r="G20" s="5">
        <v>0</v>
      </c>
      <c r="H20" s="5">
        <v>0</v>
      </c>
      <c r="I20" s="5">
        <v>0</v>
      </c>
      <c r="J20" s="5">
        <v>0</v>
      </c>
      <c r="K20" s="11">
        <f t="shared" si="3"/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11">
        <f t="shared" si="4"/>
        <v>0</v>
      </c>
      <c r="T20" s="12">
        <v>0</v>
      </c>
      <c r="U20" s="12">
        <v>0</v>
      </c>
      <c r="V20" s="12">
        <v>0</v>
      </c>
      <c r="W20" s="13">
        <f t="shared" si="5"/>
        <v>274</v>
      </c>
      <c r="X20" s="12">
        <v>0</v>
      </c>
      <c r="Y20" s="12">
        <v>0</v>
      </c>
      <c r="Z20" s="12">
        <v>274</v>
      </c>
      <c r="AA20" s="11">
        <f t="shared" si="1"/>
        <v>0</v>
      </c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1">
        <v>0</v>
      </c>
    </row>
    <row r="21" spans="1:41" ht="18.75">
      <c r="A21" s="1">
        <v>15</v>
      </c>
      <c r="B21" s="22">
        <v>670018</v>
      </c>
      <c r="C21" s="21" t="s">
        <v>20</v>
      </c>
      <c r="D21" s="11">
        <f t="shared" si="0"/>
        <v>1616</v>
      </c>
      <c r="E21" s="11">
        <v>800</v>
      </c>
      <c r="F21" s="11">
        <f t="shared" si="2"/>
        <v>0</v>
      </c>
      <c r="G21" s="5">
        <v>0</v>
      </c>
      <c r="H21" s="5">
        <v>0</v>
      </c>
      <c r="I21" s="5">
        <v>0</v>
      </c>
      <c r="J21" s="5">
        <v>0</v>
      </c>
      <c r="K21" s="11">
        <f t="shared" si="3"/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11">
        <f t="shared" si="4"/>
        <v>300</v>
      </c>
      <c r="T21" s="12">
        <v>200</v>
      </c>
      <c r="U21" s="12">
        <v>50</v>
      </c>
      <c r="V21" s="12">
        <v>50</v>
      </c>
      <c r="W21" s="13">
        <f t="shared" si="5"/>
        <v>516</v>
      </c>
      <c r="X21" s="12">
        <v>10</v>
      </c>
      <c r="Y21" s="12">
        <v>0</v>
      </c>
      <c r="Z21" s="12">
        <v>506</v>
      </c>
      <c r="AA21" s="11">
        <f t="shared" si="1"/>
        <v>0</v>
      </c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1">
        <v>0</v>
      </c>
    </row>
    <row r="22" spans="1:41" ht="18.75">
      <c r="A22" s="1">
        <v>16</v>
      </c>
      <c r="B22" s="22">
        <v>670019</v>
      </c>
      <c r="C22" s="21" t="s">
        <v>21</v>
      </c>
      <c r="D22" s="11">
        <f t="shared" si="0"/>
        <v>17</v>
      </c>
      <c r="E22" s="11">
        <v>0</v>
      </c>
      <c r="F22" s="11">
        <f t="shared" si="2"/>
        <v>0</v>
      </c>
      <c r="G22" s="5">
        <v>0</v>
      </c>
      <c r="H22" s="5">
        <v>0</v>
      </c>
      <c r="I22" s="5">
        <v>0</v>
      </c>
      <c r="J22" s="5">
        <v>0</v>
      </c>
      <c r="K22" s="11">
        <f t="shared" si="3"/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11">
        <f t="shared" si="4"/>
        <v>4</v>
      </c>
      <c r="T22" s="12">
        <v>0</v>
      </c>
      <c r="U22" s="12">
        <v>0</v>
      </c>
      <c r="V22" s="12">
        <v>4</v>
      </c>
      <c r="W22" s="13">
        <f t="shared" si="5"/>
        <v>13</v>
      </c>
      <c r="X22" s="12">
        <v>0</v>
      </c>
      <c r="Y22" s="12">
        <v>0</v>
      </c>
      <c r="Z22" s="12">
        <v>13</v>
      </c>
      <c r="AA22" s="11">
        <f t="shared" si="1"/>
        <v>0</v>
      </c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1">
        <v>0</v>
      </c>
    </row>
    <row r="23" spans="1:41" ht="18.75">
      <c r="A23" s="1">
        <v>17</v>
      </c>
      <c r="B23" s="22">
        <v>670020</v>
      </c>
      <c r="C23" s="21" t="s">
        <v>130</v>
      </c>
      <c r="D23" s="11">
        <f t="shared" si="0"/>
        <v>1810</v>
      </c>
      <c r="E23" s="11">
        <v>50</v>
      </c>
      <c r="F23" s="11">
        <f t="shared" si="2"/>
        <v>0</v>
      </c>
      <c r="G23" s="5">
        <v>0</v>
      </c>
      <c r="H23" s="5">
        <v>0</v>
      </c>
      <c r="I23" s="5">
        <v>0</v>
      </c>
      <c r="J23" s="5">
        <v>0</v>
      </c>
      <c r="K23" s="11">
        <f t="shared" si="3"/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11">
        <f t="shared" si="4"/>
        <v>1760</v>
      </c>
      <c r="T23" s="12">
        <v>1360</v>
      </c>
      <c r="U23" s="12">
        <v>200</v>
      </c>
      <c r="V23" s="12">
        <v>200</v>
      </c>
      <c r="W23" s="13">
        <f t="shared" si="5"/>
        <v>0</v>
      </c>
      <c r="X23" s="12">
        <v>0</v>
      </c>
      <c r="Y23" s="12">
        <v>0</v>
      </c>
      <c r="Z23" s="12">
        <v>0</v>
      </c>
      <c r="AA23" s="11">
        <f t="shared" si="1"/>
        <v>0</v>
      </c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1">
        <v>0</v>
      </c>
    </row>
    <row r="24" spans="1:41" ht="18.75">
      <c r="A24" s="1">
        <v>18</v>
      </c>
      <c r="B24" s="22">
        <v>670021</v>
      </c>
      <c r="C24" s="21" t="s">
        <v>22</v>
      </c>
      <c r="D24" s="11">
        <f t="shared" si="0"/>
        <v>11</v>
      </c>
      <c r="E24" s="11">
        <v>0</v>
      </c>
      <c r="F24" s="11">
        <f t="shared" si="2"/>
        <v>0</v>
      </c>
      <c r="G24" s="5">
        <v>0</v>
      </c>
      <c r="H24" s="5">
        <v>0</v>
      </c>
      <c r="I24" s="5">
        <v>0</v>
      </c>
      <c r="J24" s="5">
        <v>0</v>
      </c>
      <c r="K24" s="11">
        <f t="shared" si="3"/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11">
        <f t="shared" si="4"/>
        <v>0</v>
      </c>
      <c r="T24" s="12">
        <v>0</v>
      </c>
      <c r="U24" s="12">
        <v>0</v>
      </c>
      <c r="V24" s="12">
        <v>0</v>
      </c>
      <c r="W24" s="13">
        <f t="shared" si="5"/>
        <v>11</v>
      </c>
      <c r="X24" s="12">
        <v>0</v>
      </c>
      <c r="Y24" s="12">
        <v>0</v>
      </c>
      <c r="Z24" s="12">
        <v>11</v>
      </c>
      <c r="AA24" s="11">
        <f t="shared" si="1"/>
        <v>0</v>
      </c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1">
        <v>0</v>
      </c>
    </row>
    <row r="25" spans="1:41" ht="18.75">
      <c r="A25" s="1">
        <v>19</v>
      </c>
      <c r="B25" s="22">
        <v>670022</v>
      </c>
      <c r="C25" s="21" t="s">
        <v>23</v>
      </c>
      <c r="D25" s="11">
        <f t="shared" si="0"/>
        <v>1009</v>
      </c>
      <c r="E25" s="11">
        <v>50</v>
      </c>
      <c r="F25" s="11">
        <f t="shared" si="2"/>
        <v>0</v>
      </c>
      <c r="G25" s="5">
        <v>0</v>
      </c>
      <c r="H25" s="5">
        <v>0</v>
      </c>
      <c r="I25" s="5">
        <v>0</v>
      </c>
      <c r="J25" s="5">
        <v>0</v>
      </c>
      <c r="K25" s="11">
        <f t="shared" si="3"/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11">
        <f t="shared" si="4"/>
        <v>810</v>
      </c>
      <c r="T25" s="12">
        <v>288</v>
      </c>
      <c r="U25" s="12">
        <v>282</v>
      </c>
      <c r="V25" s="12">
        <v>240</v>
      </c>
      <c r="W25" s="13">
        <f t="shared" si="5"/>
        <v>149</v>
      </c>
      <c r="X25" s="12">
        <v>0</v>
      </c>
      <c r="Y25" s="12">
        <v>0</v>
      </c>
      <c r="Z25" s="12">
        <v>149</v>
      </c>
      <c r="AA25" s="11">
        <f t="shared" si="1"/>
        <v>0</v>
      </c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1">
        <v>0</v>
      </c>
    </row>
    <row r="26" spans="1:41" ht="18.75">
      <c r="A26" s="1">
        <v>20</v>
      </c>
      <c r="B26" s="22">
        <v>670023</v>
      </c>
      <c r="C26" s="21" t="s">
        <v>24</v>
      </c>
      <c r="D26" s="11">
        <f t="shared" si="0"/>
        <v>1695</v>
      </c>
      <c r="E26" s="11">
        <v>600</v>
      </c>
      <c r="F26" s="11">
        <f t="shared" si="2"/>
        <v>0</v>
      </c>
      <c r="G26" s="5">
        <v>0</v>
      </c>
      <c r="H26" s="5">
        <v>0</v>
      </c>
      <c r="I26" s="5">
        <v>0</v>
      </c>
      <c r="J26" s="5">
        <v>0</v>
      </c>
      <c r="K26" s="11">
        <f t="shared" si="3"/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11">
        <f t="shared" si="4"/>
        <v>922</v>
      </c>
      <c r="T26" s="12">
        <v>734</v>
      </c>
      <c r="U26" s="12">
        <v>88</v>
      </c>
      <c r="V26" s="12">
        <v>100</v>
      </c>
      <c r="W26" s="13">
        <f t="shared" si="5"/>
        <v>173</v>
      </c>
      <c r="X26" s="12">
        <v>0</v>
      </c>
      <c r="Y26" s="12">
        <v>0</v>
      </c>
      <c r="Z26" s="12">
        <v>173</v>
      </c>
      <c r="AA26" s="11">
        <f t="shared" si="1"/>
        <v>0</v>
      </c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1">
        <v>0</v>
      </c>
    </row>
    <row r="27" spans="1:41" ht="18.75">
      <c r="A27" s="1">
        <v>21</v>
      </c>
      <c r="B27" s="22">
        <v>670024</v>
      </c>
      <c r="C27" s="21" t="s">
        <v>80</v>
      </c>
      <c r="D27" s="11">
        <f t="shared" si="0"/>
        <v>992</v>
      </c>
      <c r="E27" s="11">
        <v>0</v>
      </c>
      <c r="F27" s="11">
        <f t="shared" si="2"/>
        <v>0</v>
      </c>
      <c r="G27" s="5">
        <v>0</v>
      </c>
      <c r="H27" s="5">
        <v>0</v>
      </c>
      <c r="I27" s="5">
        <v>0</v>
      </c>
      <c r="J27" s="5">
        <v>0</v>
      </c>
      <c r="K27" s="11">
        <f t="shared" si="3"/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11">
        <f t="shared" si="4"/>
        <v>788</v>
      </c>
      <c r="T27" s="12">
        <v>450</v>
      </c>
      <c r="U27" s="12">
        <v>138</v>
      </c>
      <c r="V27" s="12">
        <v>200</v>
      </c>
      <c r="W27" s="13">
        <f t="shared" si="5"/>
        <v>204</v>
      </c>
      <c r="X27" s="12">
        <v>0</v>
      </c>
      <c r="Y27" s="12">
        <v>0</v>
      </c>
      <c r="Z27" s="12">
        <v>204</v>
      </c>
      <c r="AA27" s="11">
        <f t="shared" si="1"/>
        <v>0</v>
      </c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1">
        <v>0</v>
      </c>
    </row>
    <row r="28" spans="1:41" ht="18.75">
      <c r="A28" s="1">
        <v>22</v>
      </c>
      <c r="B28" s="22">
        <v>670026</v>
      </c>
      <c r="C28" s="21" t="s">
        <v>25</v>
      </c>
      <c r="D28" s="11">
        <f t="shared" si="0"/>
        <v>2871</v>
      </c>
      <c r="E28" s="11">
        <v>0</v>
      </c>
      <c r="F28" s="11">
        <f t="shared" si="2"/>
        <v>0</v>
      </c>
      <c r="G28" s="5">
        <v>0</v>
      </c>
      <c r="H28" s="5">
        <v>0</v>
      </c>
      <c r="I28" s="5">
        <v>0</v>
      </c>
      <c r="J28" s="5">
        <v>0</v>
      </c>
      <c r="K28" s="11">
        <f t="shared" si="3"/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11">
        <f t="shared" si="4"/>
        <v>2179</v>
      </c>
      <c r="T28" s="12">
        <v>700</v>
      </c>
      <c r="U28" s="12">
        <v>300</v>
      </c>
      <c r="V28" s="12">
        <v>1179</v>
      </c>
      <c r="W28" s="13">
        <f t="shared" si="5"/>
        <v>692</v>
      </c>
      <c r="X28" s="12">
        <v>50</v>
      </c>
      <c r="Y28" s="12">
        <v>0</v>
      </c>
      <c r="Z28" s="12">
        <v>642</v>
      </c>
      <c r="AA28" s="11">
        <f t="shared" si="1"/>
        <v>0</v>
      </c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1">
        <v>0</v>
      </c>
    </row>
    <row r="29" spans="1:41" ht="18.75">
      <c r="A29" s="1">
        <v>23</v>
      </c>
      <c r="B29" s="22">
        <v>670027</v>
      </c>
      <c r="C29" s="21" t="s">
        <v>26</v>
      </c>
      <c r="D29" s="11">
        <f t="shared" si="0"/>
        <v>8196</v>
      </c>
      <c r="E29" s="11">
        <v>199</v>
      </c>
      <c r="F29" s="11">
        <f t="shared" si="2"/>
        <v>0</v>
      </c>
      <c r="G29" s="5">
        <v>0</v>
      </c>
      <c r="H29" s="5">
        <v>0</v>
      </c>
      <c r="I29" s="5">
        <v>0</v>
      </c>
      <c r="J29" s="5">
        <v>0</v>
      </c>
      <c r="K29" s="11">
        <f t="shared" si="3"/>
        <v>830</v>
      </c>
      <c r="L29" s="5">
        <v>830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11">
        <f t="shared" si="4"/>
        <v>5577</v>
      </c>
      <c r="T29" s="12">
        <v>4669</v>
      </c>
      <c r="U29" s="12">
        <v>358</v>
      </c>
      <c r="V29" s="12">
        <v>550</v>
      </c>
      <c r="W29" s="13">
        <f t="shared" si="5"/>
        <v>1590</v>
      </c>
      <c r="X29" s="12">
        <v>195</v>
      </c>
      <c r="Y29" s="12">
        <v>0</v>
      </c>
      <c r="Z29" s="12">
        <v>1395</v>
      </c>
      <c r="AA29" s="11">
        <f t="shared" si="1"/>
        <v>0</v>
      </c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1">
        <v>0</v>
      </c>
    </row>
    <row r="30" spans="1:41" ht="18.75">
      <c r="A30" s="1">
        <v>24</v>
      </c>
      <c r="B30" s="22">
        <v>670028</v>
      </c>
      <c r="C30" s="21" t="s">
        <v>27</v>
      </c>
      <c r="D30" s="11">
        <f t="shared" si="0"/>
        <v>3807</v>
      </c>
      <c r="E30" s="11">
        <v>100</v>
      </c>
      <c r="F30" s="11">
        <f t="shared" si="2"/>
        <v>0</v>
      </c>
      <c r="G30" s="5">
        <v>0</v>
      </c>
      <c r="H30" s="5">
        <v>0</v>
      </c>
      <c r="I30" s="5">
        <v>0</v>
      </c>
      <c r="J30" s="5">
        <v>0</v>
      </c>
      <c r="K30" s="11">
        <f t="shared" si="3"/>
        <v>1200</v>
      </c>
      <c r="L30" s="5">
        <v>1200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11">
        <f t="shared" si="4"/>
        <v>1500</v>
      </c>
      <c r="T30" s="12">
        <v>1200</v>
      </c>
      <c r="U30" s="12">
        <v>300</v>
      </c>
      <c r="V30" s="12">
        <v>0</v>
      </c>
      <c r="W30" s="13">
        <f t="shared" si="5"/>
        <v>1007</v>
      </c>
      <c r="X30" s="12">
        <v>150</v>
      </c>
      <c r="Y30" s="12">
        <v>0</v>
      </c>
      <c r="Z30" s="12">
        <v>857</v>
      </c>
      <c r="AA30" s="11">
        <f t="shared" si="1"/>
        <v>0</v>
      </c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1">
        <v>0</v>
      </c>
    </row>
    <row r="31" spans="1:41" ht="18.75">
      <c r="A31" s="1">
        <v>25</v>
      </c>
      <c r="B31" s="22">
        <v>670029</v>
      </c>
      <c r="C31" s="21" t="s">
        <v>54</v>
      </c>
      <c r="D31" s="11">
        <f t="shared" si="0"/>
        <v>7751</v>
      </c>
      <c r="E31" s="11">
        <v>150</v>
      </c>
      <c r="F31" s="11">
        <f t="shared" si="2"/>
        <v>0</v>
      </c>
      <c r="G31" s="5">
        <v>0</v>
      </c>
      <c r="H31" s="5">
        <v>0</v>
      </c>
      <c r="I31" s="5">
        <v>0</v>
      </c>
      <c r="J31" s="5">
        <v>0</v>
      </c>
      <c r="K31" s="11">
        <f t="shared" si="3"/>
        <v>2450</v>
      </c>
      <c r="L31" s="5">
        <v>2450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11">
        <f t="shared" si="4"/>
        <v>4073</v>
      </c>
      <c r="T31" s="12">
        <v>2473</v>
      </c>
      <c r="U31" s="12">
        <v>650</v>
      </c>
      <c r="V31" s="12">
        <v>950</v>
      </c>
      <c r="W31" s="13">
        <f t="shared" si="5"/>
        <v>1078</v>
      </c>
      <c r="X31" s="12">
        <v>0</v>
      </c>
      <c r="Y31" s="12">
        <v>0</v>
      </c>
      <c r="Z31" s="12">
        <v>1078</v>
      </c>
      <c r="AA31" s="11">
        <f t="shared" si="1"/>
        <v>0</v>
      </c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1">
        <v>0</v>
      </c>
    </row>
    <row r="32" spans="1:41" ht="18.75">
      <c r="A32" s="1">
        <v>26</v>
      </c>
      <c r="B32" s="22">
        <v>670030</v>
      </c>
      <c r="C32" s="21" t="s">
        <v>131</v>
      </c>
      <c r="D32" s="11">
        <f t="shared" si="0"/>
        <v>901</v>
      </c>
      <c r="E32" s="11">
        <v>0</v>
      </c>
      <c r="F32" s="11">
        <f t="shared" si="2"/>
        <v>0</v>
      </c>
      <c r="G32" s="5">
        <v>0</v>
      </c>
      <c r="H32" s="5">
        <v>0</v>
      </c>
      <c r="I32" s="5">
        <v>0</v>
      </c>
      <c r="J32" s="5">
        <v>0</v>
      </c>
      <c r="K32" s="11">
        <f t="shared" si="3"/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11">
        <f t="shared" si="4"/>
        <v>800</v>
      </c>
      <c r="T32" s="12">
        <v>800</v>
      </c>
      <c r="U32" s="12">
        <v>0</v>
      </c>
      <c r="V32" s="12">
        <v>0</v>
      </c>
      <c r="W32" s="13">
        <f t="shared" si="5"/>
        <v>101</v>
      </c>
      <c r="X32" s="12">
        <v>0</v>
      </c>
      <c r="Y32" s="12">
        <v>0</v>
      </c>
      <c r="Z32" s="12">
        <v>101</v>
      </c>
      <c r="AA32" s="11">
        <f t="shared" si="1"/>
        <v>0</v>
      </c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1">
        <v>0</v>
      </c>
    </row>
    <row r="33" spans="1:41" ht="18.75">
      <c r="A33" s="1">
        <v>27</v>
      </c>
      <c r="B33" s="22">
        <v>670033</v>
      </c>
      <c r="C33" s="21" t="s">
        <v>29</v>
      </c>
      <c r="D33" s="11">
        <f t="shared" si="0"/>
        <v>894</v>
      </c>
      <c r="E33" s="11">
        <v>50</v>
      </c>
      <c r="F33" s="11">
        <f t="shared" si="2"/>
        <v>0</v>
      </c>
      <c r="G33" s="5">
        <v>0</v>
      </c>
      <c r="H33" s="5">
        <v>0</v>
      </c>
      <c r="I33" s="5">
        <v>0</v>
      </c>
      <c r="J33" s="5">
        <v>0</v>
      </c>
      <c r="K33" s="11">
        <f t="shared" si="3"/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11">
        <f t="shared" si="4"/>
        <v>774</v>
      </c>
      <c r="T33" s="12">
        <v>500</v>
      </c>
      <c r="U33" s="12">
        <v>107</v>
      </c>
      <c r="V33" s="12">
        <v>167</v>
      </c>
      <c r="W33" s="13">
        <f t="shared" si="5"/>
        <v>70</v>
      </c>
      <c r="X33" s="12">
        <v>0</v>
      </c>
      <c r="Y33" s="12">
        <v>0</v>
      </c>
      <c r="Z33" s="12">
        <v>70</v>
      </c>
      <c r="AA33" s="11">
        <f t="shared" si="1"/>
        <v>0</v>
      </c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1">
        <v>0</v>
      </c>
    </row>
    <row r="34" spans="1:41" ht="18.75">
      <c r="A34" s="1">
        <v>28</v>
      </c>
      <c r="B34" s="22">
        <v>670035</v>
      </c>
      <c r="C34" s="21" t="s">
        <v>30</v>
      </c>
      <c r="D34" s="11">
        <f t="shared" si="0"/>
        <v>32</v>
      </c>
      <c r="E34" s="11">
        <v>1</v>
      </c>
      <c r="F34" s="11">
        <f t="shared" si="2"/>
        <v>0</v>
      </c>
      <c r="G34" s="5">
        <v>0</v>
      </c>
      <c r="H34" s="5">
        <v>0</v>
      </c>
      <c r="I34" s="5">
        <v>0</v>
      </c>
      <c r="J34" s="5">
        <v>0</v>
      </c>
      <c r="K34" s="11">
        <f t="shared" si="3"/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11">
        <f t="shared" si="4"/>
        <v>31</v>
      </c>
      <c r="T34" s="12">
        <v>31</v>
      </c>
      <c r="U34" s="12">
        <v>0</v>
      </c>
      <c r="V34" s="12">
        <v>0</v>
      </c>
      <c r="W34" s="13">
        <f t="shared" si="5"/>
        <v>0</v>
      </c>
      <c r="X34" s="12">
        <v>0</v>
      </c>
      <c r="Y34" s="12">
        <v>0</v>
      </c>
      <c r="Z34" s="12">
        <v>0</v>
      </c>
      <c r="AA34" s="11">
        <f t="shared" si="1"/>
        <v>0</v>
      </c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1">
        <v>0</v>
      </c>
    </row>
    <row r="35" spans="1:41" ht="18.75">
      <c r="A35" s="1">
        <v>29</v>
      </c>
      <c r="B35" s="22">
        <v>670036</v>
      </c>
      <c r="C35" s="21" t="s">
        <v>31</v>
      </c>
      <c r="D35" s="11">
        <f t="shared" si="0"/>
        <v>11378</v>
      </c>
      <c r="E35" s="11">
        <v>2077</v>
      </c>
      <c r="F35" s="11">
        <f t="shared" si="2"/>
        <v>0</v>
      </c>
      <c r="G35" s="5">
        <v>0</v>
      </c>
      <c r="H35" s="5">
        <v>0</v>
      </c>
      <c r="I35" s="5">
        <v>0</v>
      </c>
      <c r="J35" s="5">
        <v>0</v>
      </c>
      <c r="K35" s="11">
        <f t="shared" si="3"/>
        <v>2000</v>
      </c>
      <c r="L35" s="5">
        <v>2000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11">
        <f t="shared" si="4"/>
        <v>5458</v>
      </c>
      <c r="T35" s="12">
        <v>3831</v>
      </c>
      <c r="U35" s="12">
        <v>996</v>
      </c>
      <c r="V35" s="12">
        <v>631</v>
      </c>
      <c r="W35" s="13">
        <f t="shared" si="5"/>
        <v>1843</v>
      </c>
      <c r="X35" s="12">
        <v>97</v>
      </c>
      <c r="Y35" s="12">
        <v>0</v>
      </c>
      <c r="Z35" s="12">
        <v>1746</v>
      </c>
      <c r="AA35" s="11">
        <f t="shared" si="1"/>
        <v>0</v>
      </c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1">
        <v>0</v>
      </c>
    </row>
    <row r="36" spans="1:41" ht="18.75">
      <c r="A36" s="1">
        <v>30</v>
      </c>
      <c r="B36" s="22">
        <v>670037</v>
      </c>
      <c r="C36" s="21" t="s">
        <v>81</v>
      </c>
      <c r="D36" s="11">
        <f t="shared" si="0"/>
        <v>212</v>
      </c>
      <c r="E36" s="11">
        <v>123</v>
      </c>
      <c r="F36" s="11">
        <f t="shared" si="2"/>
        <v>0</v>
      </c>
      <c r="G36" s="5">
        <v>0</v>
      </c>
      <c r="H36" s="5">
        <v>0</v>
      </c>
      <c r="I36" s="5">
        <v>0</v>
      </c>
      <c r="J36" s="5">
        <v>0</v>
      </c>
      <c r="K36" s="11">
        <f t="shared" si="3"/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11">
        <f t="shared" si="4"/>
        <v>57</v>
      </c>
      <c r="T36" s="12">
        <v>57</v>
      </c>
      <c r="U36" s="12">
        <v>0</v>
      </c>
      <c r="V36" s="12">
        <v>0</v>
      </c>
      <c r="W36" s="13">
        <f t="shared" si="5"/>
        <v>32</v>
      </c>
      <c r="X36" s="12">
        <v>0</v>
      </c>
      <c r="Y36" s="12">
        <v>0</v>
      </c>
      <c r="Z36" s="12">
        <v>32</v>
      </c>
      <c r="AA36" s="11">
        <f t="shared" si="1"/>
        <v>0</v>
      </c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1">
        <v>0</v>
      </c>
    </row>
    <row r="37" spans="1:41" ht="18.75">
      <c r="A37" s="1">
        <v>31</v>
      </c>
      <c r="B37" s="22">
        <v>670039</v>
      </c>
      <c r="C37" s="21" t="s">
        <v>11</v>
      </c>
      <c r="D37" s="11">
        <f t="shared" si="0"/>
        <v>6334</v>
      </c>
      <c r="E37" s="11">
        <v>300</v>
      </c>
      <c r="F37" s="11">
        <f t="shared" si="2"/>
        <v>0</v>
      </c>
      <c r="G37" s="5">
        <v>0</v>
      </c>
      <c r="H37" s="5">
        <v>0</v>
      </c>
      <c r="I37" s="5">
        <v>0</v>
      </c>
      <c r="J37" s="5">
        <v>0</v>
      </c>
      <c r="K37" s="11">
        <f t="shared" si="3"/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11">
        <f t="shared" si="4"/>
        <v>4363</v>
      </c>
      <c r="T37" s="12">
        <v>3000</v>
      </c>
      <c r="U37" s="12">
        <v>363</v>
      </c>
      <c r="V37" s="12">
        <v>1000</v>
      </c>
      <c r="W37" s="13">
        <f t="shared" si="5"/>
        <v>1671</v>
      </c>
      <c r="X37" s="12">
        <v>171</v>
      </c>
      <c r="Y37" s="12">
        <v>0</v>
      </c>
      <c r="Z37" s="12">
        <v>1500</v>
      </c>
      <c r="AA37" s="11">
        <f t="shared" si="1"/>
        <v>0</v>
      </c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1">
        <v>0</v>
      </c>
    </row>
    <row r="38" spans="1:41" ht="18.75">
      <c r="A38" s="1">
        <v>32</v>
      </c>
      <c r="B38" s="22">
        <v>670040</v>
      </c>
      <c r="C38" s="21" t="s">
        <v>12</v>
      </c>
      <c r="D38" s="11">
        <f t="shared" si="0"/>
        <v>3776</v>
      </c>
      <c r="E38" s="11">
        <v>200</v>
      </c>
      <c r="F38" s="11">
        <f t="shared" si="2"/>
        <v>0</v>
      </c>
      <c r="G38" s="5">
        <v>0</v>
      </c>
      <c r="H38" s="5">
        <v>0</v>
      </c>
      <c r="I38" s="5">
        <v>0</v>
      </c>
      <c r="J38" s="5">
        <v>0</v>
      </c>
      <c r="K38" s="11">
        <f t="shared" si="3"/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11">
        <f t="shared" si="4"/>
        <v>2899</v>
      </c>
      <c r="T38" s="12">
        <v>1351</v>
      </c>
      <c r="U38" s="12">
        <v>823</v>
      </c>
      <c r="V38" s="12">
        <v>725</v>
      </c>
      <c r="W38" s="13">
        <f t="shared" si="5"/>
        <v>677</v>
      </c>
      <c r="X38" s="12">
        <v>69</v>
      </c>
      <c r="Y38" s="12">
        <v>0</v>
      </c>
      <c r="Z38" s="12">
        <v>608</v>
      </c>
      <c r="AA38" s="11">
        <f t="shared" si="1"/>
        <v>0</v>
      </c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1">
        <v>0</v>
      </c>
    </row>
    <row r="39" spans="1:41" ht="18.75">
      <c r="A39" s="1">
        <v>33</v>
      </c>
      <c r="B39" s="22">
        <v>670041</v>
      </c>
      <c r="C39" s="21" t="s">
        <v>13</v>
      </c>
      <c r="D39" s="11">
        <f t="shared" si="0"/>
        <v>5277</v>
      </c>
      <c r="E39" s="11">
        <v>19</v>
      </c>
      <c r="F39" s="11">
        <f t="shared" si="2"/>
        <v>0</v>
      </c>
      <c r="G39" s="5">
        <v>0</v>
      </c>
      <c r="H39" s="5">
        <v>0</v>
      </c>
      <c r="I39" s="5">
        <v>0</v>
      </c>
      <c r="J39" s="5">
        <v>0</v>
      </c>
      <c r="K39" s="11">
        <f t="shared" si="3"/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11">
        <f t="shared" si="4"/>
        <v>3519</v>
      </c>
      <c r="T39" s="12">
        <v>1500</v>
      </c>
      <c r="U39" s="12">
        <v>719</v>
      </c>
      <c r="V39" s="12">
        <v>1300</v>
      </c>
      <c r="W39" s="13">
        <f t="shared" si="5"/>
        <v>1739</v>
      </c>
      <c r="X39" s="12">
        <v>0</v>
      </c>
      <c r="Y39" s="12">
        <v>0</v>
      </c>
      <c r="Z39" s="12">
        <v>1739</v>
      </c>
      <c r="AA39" s="11">
        <f t="shared" si="1"/>
        <v>0</v>
      </c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1">
        <v>0</v>
      </c>
    </row>
    <row r="40" spans="1:41" ht="18.75">
      <c r="A40" s="1">
        <v>34</v>
      </c>
      <c r="B40" s="22">
        <v>670042</v>
      </c>
      <c r="C40" s="21" t="s">
        <v>14</v>
      </c>
      <c r="D40" s="11">
        <f t="shared" si="0"/>
        <v>3509</v>
      </c>
      <c r="E40" s="11">
        <v>200</v>
      </c>
      <c r="F40" s="11">
        <f t="shared" si="2"/>
        <v>0</v>
      </c>
      <c r="G40" s="5">
        <v>0</v>
      </c>
      <c r="H40" s="5">
        <v>0</v>
      </c>
      <c r="I40" s="5">
        <v>0</v>
      </c>
      <c r="J40" s="5">
        <v>0</v>
      </c>
      <c r="K40" s="11">
        <f t="shared" si="3"/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11">
        <f t="shared" si="4"/>
        <v>2438</v>
      </c>
      <c r="T40" s="12">
        <v>1800</v>
      </c>
      <c r="U40" s="12">
        <v>268</v>
      </c>
      <c r="V40" s="12">
        <v>370</v>
      </c>
      <c r="W40" s="13">
        <f t="shared" si="5"/>
        <v>871</v>
      </c>
      <c r="X40" s="12">
        <v>0</v>
      </c>
      <c r="Y40" s="12">
        <v>0</v>
      </c>
      <c r="Z40" s="12">
        <v>871</v>
      </c>
      <c r="AA40" s="11">
        <f t="shared" si="1"/>
        <v>0</v>
      </c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1">
        <v>0</v>
      </c>
    </row>
    <row r="41" spans="1:41" ht="18.75">
      <c r="A41" s="1">
        <v>35</v>
      </c>
      <c r="B41" s="22">
        <v>670043</v>
      </c>
      <c r="C41" s="21" t="s">
        <v>15</v>
      </c>
      <c r="D41" s="11">
        <f t="shared" si="0"/>
        <v>3310</v>
      </c>
      <c r="E41" s="11">
        <v>0</v>
      </c>
      <c r="F41" s="11">
        <f t="shared" si="2"/>
        <v>0</v>
      </c>
      <c r="G41" s="5">
        <v>0</v>
      </c>
      <c r="H41" s="5">
        <v>0</v>
      </c>
      <c r="I41" s="5">
        <v>0</v>
      </c>
      <c r="J41" s="5">
        <v>0</v>
      </c>
      <c r="K41" s="11">
        <f t="shared" si="3"/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11">
        <f t="shared" si="4"/>
        <v>2410</v>
      </c>
      <c r="T41" s="12">
        <v>1500</v>
      </c>
      <c r="U41" s="12">
        <v>310</v>
      </c>
      <c r="V41" s="12">
        <v>600</v>
      </c>
      <c r="W41" s="13">
        <f t="shared" si="5"/>
        <v>900</v>
      </c>
      <c r="X41" s="12">
        <v>150</v>
      </c>
      <c r="Y41" s="12">
        <v>0</v>
      </c>
      <c r="Z41" s="12">
        <v>750</v>
      </c>
      <c r="AA41" s="11">
        <f t="shared" si="1"/>
        <v>0</v>
      </c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1">
        <v>0</v>
      </c>
    </row>
    <row r="42" spans="1:41" ht="18.75">
      <c r="A42" s="1">
        <v>36</v>
      </c>
      <c r="B42" s="22">
        <v>670044</v>
      </c>
      <c r="C42" s="21" t="s">
        <v>16</v>
      </c>
      <c r="D42" s="11">
        <f t="shared" si="0"/>
        <v>2837</v>
      </c>
      <c r="E42" s="11">
        <v>100</v>
      </c>
      <c r="F42" s="11">
        <f t="shared" si="2"/>
        <v>0</v>
      </c>
      <c r="G42" s="5">
        <v>0</v>
      </c>
      <c r="H42" s="5">
        <v>0</v>
      </c>
      <c r="I42" s="5">
        <v>0</v>
      </c>
      <c r="J42" s="5">
        <v>0</v>
      </c>
      <c r="K42" s="11">
        <f t="shared" si="3"/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11">
        <f t="shared" si="4"/>
        <v>2228</v>
      </c>
      <c r="T42" s="12">
        <v>1500</v>
      </c>
      <c r="U42" s="12">
        <v>400</v>
      </c>
      <c r="V42" s="12">
        <v>328</v>
      </c>
      <c r="W42" s="13">
        <f t="shared" si="5"/>
        <v>509</v>
      </c>
      <c r="X42" s="12">
        <v>0</v>
      </c>
      <c r="Y42" s="12">
        <v>0</v>
      </c>
      <c r="Z42" s="12">
        <v>509</v>
      </c>
      <c r="AA42" s="11">
        <f t="shared" si="1"/>
        <v>0</v>
      </c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1">
        <v>0</v>
      </c>
    </row>
    <row r="43" spans="1:41" ht="18.75">
      <c r="A43" s="1">
        <v>37</v>
      </c>
      <c r="B43" s="22">
        <v>670045</v>
      </c>
      <c r="C43" s="21" t="s">
        <v>10</v>
      </c>
      <c r="D43" s="11">
        <f t="shared" si="0"/>
        <v>10795</v>
      </c>
      <c r="E43" s="11">
        <v>1700</v>
      </c>
      <c r="F43" s="11">
        <f t="shared" si="2"/>
        <v>0</v>
      </c>
      <c r="G43" s="5">
        <v>0</v>
      </c>
      <c r="H43" s="5">
        <v>0</v>
      </c>
      <c r="I43" s="5">
        <v>0</v>
      </c>
      <c r="J43" s="5">
        <v>0</v>
      </c>
      <c r="K43" s="11">
        <f t="shared" si="3"/>
        <v>4900</v>
      </c>
      <c r="L43" s="5">
        <v>4900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11">
        <f t="shared" si="4"/>
        <v>2745</v>
      </c>
      <c r="T43" s="12">
        <v>1900</v>
      </c>
      <c r="U43" s="12">
        <v>480</v>
      </c>
      <c r="V43" s="12">
        <v>365</v>
      </c>
      <c r="W43" s="13">
        <f t="shared" si="5"/>
        <v>1450</v>
      </c>
      <c r="X43" s="12">
        <v>150</v>
      </c>
      <c r="Y43" s="12">
        <v>0</v>
      </c>
      <c r="Z43" s="12">
        <v>1300</v>
      </c>
      <c r="AA43" s="11">
        <f t="shared" si="1"/>
        <v>0</v>
      </c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1">
        <v>0</v>
      </c>
    </row>
    <row r="44" spans="1:41" ht="18.75">
      <c r="A44" s="1">
        <v>38</v>
      </c>
      <c r="B44" s="20">
        <v>670046</v>
      </c>
      <c r="C44" s="21" t="s">
        <v>82</v>
      </c>
      <c r="D44" s="11">
        <f t="shared" si="0"/>
        <v>0</v>
      </c>
      <c r="E44" s="11">
        <v>0</v>
      </c>
      <c r="F44" s="11">
        <f t="shared" si="2"/>
        <v>0</v>
      </c>
      <c r="G44" s="5">
        <v>0</v>
      </c>
      <c r="H44" s="5">
        <v>0</v>
      </c>
      <c r="I44" s="5">
        <v>0</v>
      </c>
      <c r="J44" s="5">
        <v>0</v>
      </c>
      <c r="K44" s="11">
        <f t="shared" si="3"/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11">
        <f t="shared" si="4"/>
        <v>0</v>
      </c>
      <c r="T44" s="12">
        <v>0</v>
      </c>
      <c r="U44" s="12">
        <v>0</v>
      </c>
      <c r="V44" s="12">
        <v>0</v>
      </c>
      <c r="W44" s="13">
        <f t="shared" si="5"/>
        <v>0</v>
      </c>
      <c r="X44" s="12">
        <v>0</v>
      </c>
      <c r="Y44" s="12">
        <v>0</v>
      </c>
      <c r="Z44" s="12">
        <v>0</v>
      </c>
      <c r="AA44" s="11">
        <f t="shared" si="1"/>
        <v>0</v>
      </c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1">
        <v>0</v>
      </c>
    </row>
    <row r="45" spans="1:41" ht="18.75">
      <c r="A45" s="1">
        <v>39</v>
      </c>
      <c r="B45" s="20">
        <v>670047</v>
      </c>
      <c r="C45" s="21" t="s">
        <v>83</v>
      </c>
      <c r="D45" s="11">
        <f t="shared" si="0"/>
        <v>0</v>
      </c>
      <c r="E45" s="11">
        <v>0</v>
      </c>
      <c r="F45" s="11">
        <f t="shared" si="2"/>
        <v>0</v>
      </c>
      <c r="G45" s="5">
        <v>0</v>
      </c>
      <c r="H45" s="5">
        <v>0</v>
      </c>
      <c r="I45" s="5">
        <v>0</v>
      </c>
      <c r="J45" s="5">
        <v>0</v>
      </c>
      <c r="K45" s="11">
        <f t="shared" si="3"/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11">
        <f t="shared" si="4"/>
        <v>0</v>
      </c>
      <c r="T45" s="12">
        <v>0</v>
      </c>
      <c r="U45" s="12">
        <v>0</v>
      </c>
      <c r="V45" s="12">
        <v>0</v>
      </c>
      <c r="W45" s="13">
        <f t="shared" si="5"/>
        <v>0</v>
      </c>
      <c r="X45" s="12">
        <v>0</v>
      </c>
      <c r="Y45" s="12">
        <v>0</v>
      </c>
      <c r="Z45" s="12">
        <v>0</v>
      </c>
      <c r="AA45" s="11">
        <f t="shared" si="1"/>
        <v>0</v>
      </c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1">
        <v>0</v>
      </c>
    </row>
    <row r="46" spans="1:41" ht="18.75">
      <c r="A46" s="1">
        <v>40</v>
      </c>
      <c r="B46" s="22">
        <v>670048</v>
      </c>
      <c r="C46" s="21" t="s">
        <v>113</v>
      </c>
      <c r="D46" s="11">
        <f t="shared" si="0"/>
        <v>5205</v>
      </c>
      <c r="E46" s="11">
        <v>0</v>
      </c>
      <c r="F46" s="11">
        <f t="shared" si="2"/>
        <v>825</v>
      </c>
      <c r="G46" s="5">
        <v>800</v>
      </c>
      <c r="H46" s="5">
        <v>25</v>
      </c>
      <c r="I46" s="5">
        <v>0</v>
      </c>
      <c r="J46" s="5">
        <v>0</v>
      </c>
      <c r="K46" s="11">
        <f t="shared" si="3"/>
        <v>1806</v>
      </c>
      <c r="L46" s="5">
        <v>1803</v>
      </c>
      <c r="M46" s="5">
        <v>3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11">
        <f t="shared" si="4"/>
        <v>1784</v>
      </c>
      <c r="T46" s="12">
        <v>1200</v>
      </c>
      <c r="U46" s="12">
        <v>66</v>
      </c>
      <c r="V46" s="12">
        <v>518</v>
      </c>
      <c r="W46" s="13">
        <f t="shared" si="5"/>
        <v>790</v>
      </c>
      <c r="X46" s="12">
        <v>210</v>
      </c>
      <c r="Y46" s="12">
        <v>50</v>
      </c>
      <c r="Z46" s="12">
        <v>530</v>
      </c>
      <c r="AA46" s="11">
        <f t="shared" si="1"/>
        <v>0</v>
      </c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1">
        <v>0</v>
      </c>
    </row>
    <row r="47" spans="1:41" ht="18.75">
      <c r="A47" s="1">
        <v>41</v>
      </c>
      <c r="B47" s="22">
        <v>670049</v>
      </c>
      <c r="C47" s="21" t="s">
        <v>84</v>
      </c>
      <c r="D47" s="11">
        <f t="shared" si="0"/>
        <v>0</v>
      </c>
      <c r="E47" s="11">
        <v>0</v>
      </c>
      <c r="F47" s="11">
        <f t="shared" si="2"/>
        <v>0</v>
      </c>
      <c r="G47" s="5">
        <v>0</v>
      </c>
      <c r="H47" s="5">
        <v>0</v>
      </c>
      <c r="I47" s="5">
        <v>0</v>
      </c>
      <c r="J47" s="5">
        <v>0</v>
      </c>
      <c r="K47" s="11">
        <f t="shared" si="3"/>
        <v>0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11">
        <f t="shared" si="4"/>
        <v>0</v>
      </c>
      <c r="T47" s="12">
        <v>0</v>
      </c>
      <c r="U47" s="12">
        <v>0</v>
      </c>
      <c r="V47" s="12">
        <v>0</v>
      </c>
      <c r="W47" s="13">
        <f t="shared" si="5"/>
        <v>0</v>
      </c>
      <c r="X47" s="12">
        <v>0</v>
      </c>
      <c r="Y47" s="12">
        <v>0</v>
      </c>
      <c r="Z47" s="12">
        <v>0</v>
      </c>
      <c r="AA47" s="11">
        <f t="shared" si="1"/>
        <v>0</v>
      </c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1">
        <v>0</v>
      </c>
    </row>
    <row r="48" spans="1:41" ht="18.75">
      <c r="A48" s="1">
        <v>42</v>
      </c>
      <c r="B48" s="22">
        <v>670050</v>
      </c>
      <c r="C48" s="21" t="s">
        <v>85</v>
      </c>
      <c r="D48" s="11">
        <f t="shared" si="0"/>
        <v>0</v>
      </c>
      <c r="E48" s="11">
        <v>0</v>
      </c>
      <c r="F48" s="11">
        <f t="shared" si="2"/>
        <v>0</v>
      </c>
      <c r="G48" s="5">
        <v>0</v>
      </c>
      <c r="H48" s="5">
        <v>0</v>
      </c>
      <c r="I48" s="5">
        <v>0</v>
      </c>
      <c r="J48" s="5">
        <v>0</v>
      </c>
      <c r="K48" s="11">
        <f t="shared" si="3"/>
        <v>0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5">
        <v>0</v>
      </c>
      <c r="S48" s="11">
        <f t="shared" si="4"/>
        <v>0</v>
      </c>
      <c r="T48" s="12">
        <v>0</v>
      </c>
      <c r="U48" s="12">
        <v>0</v>
      </c>
      <c r="V48" s="12">
        <v>0</v>
      </c>
      <c r="W48" s="13">
        <f t="shared" si="5"/>
        <v>0</v>
      </c>
      <c r="X48" s="12">
        <v>0</v>
      </c>
      <c r="Y48" s="12">
        <v>0</v>
      </c>
      <c r="Z48" s="12">
        <v>0</v>
      </c>
      <c r="AA48" s="11">
        <f t="shared" si="1"/>
        <v>0</v>
      </c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1">
        <v>0</v>
      </c>
    </row>
    <row r="49" spans="1:41" ht="18.75">
      <c r="A49" s="1">
        <v>43</v>
      </c>
      <c r="B49" s="20">
        <v>670051</v>
      </c>
      <c r="C49" s="21" t="s">
        <v>86</v>
      </c>
      <c r="D49" s="11">
        <f t="shared" si="0"/>
        <v>0</v>
      </c>
      <c r="E49" s="11">
        <v>0</v>
      </c>
      <c r="F49" s="11">
        <f t="shared" si="2"/>
        <v>0</v>
      </c>
      <c r="G49" s="5">
        <v>0</v>
      </c>
      <c r="H49" s="5">
        <v>0</v>
      </c>
      <c r="I49" s="5">
        <v>0</v>
      </c>
      <c r="J49" s="5">
        <v>0</v>
      </c>
      <c r="K49" s="11">
        <f t="shared" si="3"/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11">
        <f t="shared" si="4"/>
        <v>0</v>
      </c>
      <c r="T49" s="12">
        <v>0</v>
      </c>
      <c r="U49" s="12">
        <v>0</v>
      </c>
      <c r="V49" s="12">
        <v>0</v>
      </c>
      <c r="W49" s="13">
        <f t="shared" si="5"/>
        <v>0</v>
      </c>
      <c r="X49" s="12">
        <v>0</v>
      </c>
      <c r="Y49" s="12">
        <v>0</v>
      </c>
      <c r="Z49" s="12">
        <v>0</v>
      </c>
      <c r="AA49" s="11">
        <f t="shared" si="1"/>
        <v>0</v>
      </c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1">
        <v>0</v>
      </c>
    </row>
    <row r="50" spans="1:41" ht="18.75">
      <c r="A50" s="1">
        <v>44</v>
      </c>
      <c r="B50" s="22">
        <v>670052</v>
      </c>
      <c r="C50" s="21" t="s">
        <v>87</v>
      </c>
      <c r="D50" s="11">
        <f t="shared" si="0"/>
        <v>19800</v>
      </c>
      <c r="E50" s="11">
        <v>13100</v>
      </c>
      <c r="F50" s="11">
        <f t="shared" si="2"/>
        <v>0</v>
      </c>
      <c r="G50" s="5">
        <v>0</v>
      </c>
      <c r="H50" s="5">
        <v>0</v>
      </c>
      <c r="I50" s="5">
        <v>0</v>
      </c>
      <c r="J50" s="5">
        <v>0</v>
      </c>
      <c r="K50" s="11">
        <f t="shared" si="3"/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11">
        <f t="shared" si="4"/>
        <v>6500</v>
      </c>
      <c r="T50" s="12">
        <v>6500</v>
      </c>
      <c r="U50" s="12">
        <v>0</v>
      </c>
      <c r="V50" s="12">
        <v>0</v>
      </c>
      <c r="W50" s="13">
        <f t="shared" si="5"/>
        <v>200</v>
      </c>
      <c r="X50" s="12">
        <v>0</v>
      </c>
      <c r="Y50" s="12">
        <v>0</v>
      </c>
      <c r="Z50" s="12">
        <v>200</v>
      </c>
      <c r="AA50" s="11">
        <f t="shared" si="1"/>
        <v>0</v>
      </c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1">
        <v>0</v>
      </c>
    </row>
    <row r="51" spans="1:41" s="15" customFormat="1" ht="18.75">
      <c r="A51" s="1">
        <v>45</v>
      </c>
      <c r="B51" s="22">
        <v>670053</v>
      </c>
      <c r="C51" s="21" t="s">
        <v>28</v>
      </c>
      <c r="D51" s="11">
        <f t="shared" si="0"/>
        <v>3600</v>
      </c>
      <c r="E51" s="11">
        <v>50</v>
      </c>
      <c r="F51" s="11">
        <f t="shared" si="2"/>
        <v>0</v>
      </c>
      <c r="G51" s="5">
        <v>0</v>
      </c>
      <c r="H51" s="5">
        <v>0</v>
      </c>
      <c r="I51" s="5">
        <v>0</v>
      </c>
      <c r="J51" s="5">
        <v>0</v>
      </c>
      <c r="K51" s="11">
        <f t="shared" si="3"/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11">
        <f t="shared" si="4"/>
        <v>3050</v>
      </c>
      <c r="T51" s="12">
        <v>2200</v>
      </c>
      <c r="U51" s="12">
        <v>450</v>
      </c>
      <c r="V51" s="12">
        <v>400</v>
      </c>
      <c r="W51" s="13">
        <f t="shared" si="5"/>
        <v>500</v>
      </c>
      <c r="X51" s="12">
        <v>0</v>
      </c>
      <c r="Y51" s="12">
        <v>0</v>
      </c>
      <c r="Z51" s="12">
        <v>500</v>
      </c>
      <c r="AA51" s="11">
        <f t="shared" si="1"/>
        <v>0</v>
      </c>
      <c r="AB51" s="5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>
        <v>0</v>
      </c>
    </row>
    <row r="52" spans="1:41" ht="18.75">
      <c r="A52" s="1">
        <v>46</v>
      </c>
      <c r="B52" s="22">
        <v>670054</v>
      </c>
      <c r="C52" s="21" t="s">
        <v>88</v>
      </c>
      <c r="D52" s="11">
        <f t="shared" si="0"/>
        <v>1870</v>
      </c>
      <c r="E52" s="11">
        <v>0</v>
      </c>
      <c r="F52" s="11">
        <f t="shared" si="2"/>
        <v>0</v>
      </c>
      <c r="G52" s="5">
        <v>0</v>
      </c>
      <c r="H52" s="5">
        <v>0</v>
      </c>
      <c r="I52" s="5">
        <v>0</v>
      </c>
      <c r="J52" s="5">
        <v>0</v>
      </c>
      <c r="K52" s="11">
        <f t="shared" si="3"/>
        <v>1870</v>
      </c>
      <c r="L52" s="5">
        <v>1870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11">
        <f t="shared" si="4"/>
        <v>0</v>
      </c>
      <c r="T52" s="12">
        <v>0</v>
      </c>
      <c r="U52" s="12">
        <v>0</v>
      </c>
      <c r="V52" s="12">
        <v>0</v>
      </c>
      <c r="W52" s="13">
        <f t="shared" si="5"/>
        <v>0</v>
      </c>
      <c r="X52" s="12">
        <v>0</v>
      </c>
      <c r="Y52" s="12">
        <v>0</v>
      </c>
      <c r="Z52" s="12">
        <v>0</v>
      </c>
      <c r="AA52" s="11">
        <f t="shared" si="1"/>
        <v>0</v>
      </c>
      <c r="AB52" s="5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1">
        <v>0</v>
      </c>
    </row>
    <row r="53" spans="1:41" ht="18.75">
      <c r="A53" s="1">
        <v>47</v>
      </c>
      <c r="B53" s="20">
        <v>670055</v>
      </c>
      <c r="C53" s="21" t="s">
        <v>89</v>
      </c>
      <c r="D53" s="11">
        <f t="shared" si="0"/>
        <v>0</v>
      </c>
      <c r="E53" s="11">
        <v>0</v>
      </c>
      <c r="F53" s="11">
        <f t="shared" si="2"/>
        <v>0</v>
      </c>
      <c r="G53" s="5">
        <v>0</v>
      </c>
      <c r="H53" s="5">
        <v>0</v>
      </c>
      <c r="I53" s="5">
        <v>0</v>
      </c>
      <c r="J53" s="5">
        <v>0</v>
      </c>
      <c r="K53" s="11">
        <f t="shared" si="3"/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11">
        <f t="shared" si="4"/>
        <v>0</v>
      </c>
      <c r="T53" s="12">
        <v>0</v>
      </c>
      <c r="U53" s="12">
        <v>0</v>
      </c>
      <c r="V53" s="12">
        <v>0</v>
      </c>
      <c r="W53" s="13">
        <f t="shared" si="5"/>
        <v>0</v>
      </c>
      <c r="X53" s="12">
        <v>0</v>
      </c>
      <c r="Y53" s="12">
        <v>0</v>
      </c>
      <c r="Z53" s="12">
        <v>0</v>
      </c>
      <c r="AA53" s="11">
        <f t="shared" si="1"/>
        <v>0</v>
      </c>
      <c r="AB53" s="5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1">
        <v>0</v>
      </c>
    </row>
    <row r="54" spans="1:41" ht="18.75">
      <c r="A54" s="1">
        <v>48</v>
      </c>
      <c r="B54" s="22">
        <v>670056</v>
      </c>
      <c r="C54" s="21" t="s">
        <v>90</v>
      </c>
      <c r="D54" s="11">
        <f t="shared" si="0"/>
        <v>0</v>
      </c>
      <c r="E54" s="11">
        <v>0</v>
      </c>
      <c r="F54" s="11">
        <f t="shared" si="2"/>
        <v>0</v>
      </c>
      <c r="G54" s="5">
        <v>0</v>
      </c>
      <c r="H54" s="5">
        <v>0</v>
      </c>
      <c r="I54" s="5">
        <v>0</v>
      </c>
      <c r="J54" s="5">
        <v>0</v>
      </c>
      <c r="K54" s="11">
        <f t="shared" si="3"/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11">
        <f t="shared" si="4"/>
        <v>0</v>
      </c>
      <c r="T54" s="12">
        <v>0</v>
      </c>
      <c r="U54" s="12">
        <v>0</v>
      </c>
      <c r="V54" s="12">
        <v>0</v>
      </c>
      <c r="W54" s="13">
        <f t="shared" si="5"/>
        <v>0</v>
      </c>
      <c r="X54" s="12">
        <v>0</v>
      </c>
      <c r="Y54" s="12">
        <v>0</v>
      </c>
      <c r="Z54" s="12">
        <v>0</v>
      </c>
      <c r="AA54" s="11">
        <f t="shared" si="1"/>
        <v>0</v>
      </c>
      <c r="AB54" s="5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1">
        <v>0</v>
      </c>
    </row>
    <row r="55" spans="1:41" ht="18.75">
      <c r="A55" s="1">
        <v>49</v>
      </c>
      <c r="B55" s="22">
        <v>670057</v>
      </c>
      <c r="C55" s="21" t="s">
        <v>91</v>
      </c>
      <c r="D55" s="11">
        <f t="shared" si="0"/>
        <v>4846</v>
      </c>
      <c r="E55" s="11">
        <v>1600</v>
      </c>
      <c r="F55" s="11">
        <f t="shared" si="2"/>
        <v>0</v>
      </c>
      <c r="G55" s="5">
        <v>0</v>
      </c>
      <c r="H55" s="5">
        <v>0</v>
      </c>
      <c r="I55" s="5">
        <v>0</v>
      </c>
      <c r="J55" s="5">
        <v>0</v>
      </c>
      <c r="K55" s="11">
        <f t="shared" si="3"/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11">
        <f t="shared" si="4"/>
        <v>2426</v>
      </c>
      <c r="T55" s="12">
        <v>1810</v>
      </c>
      <c r="U55" s="12">
        <v>409</v>
      </c>
      <c r="V55" s="12">
        <v>207</v>
      </c>
      <c r="W55" s="13">
        <f t="shared" si="5"/>
        <v>820</v>
      </c>
      <c r="X55" s="12">
        <v>250</v>
      </c>
      <c r="Y55" s="12">
        <v>0</v>
      </c>
      <c r="Z55" s="12">
        <v>570</v>
      </c>
      <c r="AA55" s="11">
        <f t="shared" si="1"/>
        <v>0</v>
      </c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1">
        <v>0</v>
      </c>
    </row>
    <row r="56" spans="1:41" ht="18.75">
      <c r="A56" s="1">
        <v>50</v>
      </c>
      <c r="B56" s="22">
        <v>670059</v>
      </c>
      <c r="C56" s="21" t="s">
        <v>92</v>
      </c>
      <c r="D56" s="11">
        <f t="shared" si="0"/>
        <v>0</v>
      </c>
      <c r="E56" s="11">
        <v>0</v>
      </c>
      <c r="F56" s="11">
        <f t="shared" si="2"/>
        <v>0</v>
      </c>
      <c r="G56" s="5">
        <v>0</v>
      </c>
      <c r="H56" s="5">
        <v>0</v>
      </c>
      <c r="I56" s="5">
        <v>0</v>
      </c>
      <c r="J56" s="5">
        <v>0</v>
      </c>
      <c r="K56" s="11">
        <f t="shared" si="3"/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11">
        <f t="shared" si="4"/>
        <v>0</v>
      </c>
      <c r="T56" s="12">
        <v>0</v>
      </c>
      <c r="U56" s="12">
        <v>0</v>
      </c>
      <c r="V56" s="12">
        <v>0</v>
      </c>
      <c r="W56" s="13">
        <f t="shared" si="5"/>
        <v>0</v>
      </c>
      <c r="X56" s="12">
        <v>0</v>
      </c>
      <c r="Y56" s="12">
        <v>0</v>
      </c>
      <c r="Z56" s="12">
        <v>0</v>
      </c>
      <c r="AA56" s="11">
        <f t="shared" si="1"/>
        <v>0</v>
      </c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1">
        <v>0</v>
      </c>
    </row>
    <row r="57" spans="1:41" ht="18.75">
      <c r="A57" s="1">
        <v>51</v>
      </c>
      <c r="B57" s="22">
        <v>670062</v>
      </c>
      <c r="C57" s="21" t="s">
        <v>93</v>
      </c>
      <c r="D57" s="11">
        <f t="shared" si="0"/>
        <v>0</v>
      </c>
      <c r="E57" s="11">
        <v>0</v>
      </c>
      <c r="F57" s="11">
        <f t="shared" si="2"/>
        <v>0</v>
      </c>
      <c r="G57" s="5">
        <v>0</v>
      </c>
      <c r="H57" s="5">
        <v>0</v>
      </c>
      <c r="I57" s="5">
        <v>0</v>
      </c>
      <c r="J57" s="5">
        <v>0</v>
      </c>
      <c r="K57" s="11">
        <f t="shared" si="3"/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11">
        <f t="shared" si="4"/>
        <v>0</v>
      </c>
      <c r="T57" s="12">
        <v>0</v>
      </c>
      <c r="U57" s="12">
        <v>0</v>
      </c>
      <c r="V57" s="12">
        <v>0</v>
      </c>
      <c r="W57" s="13">
        <f t="shared" si="5"/>
        <v>0</v>
      </c>
      <c r="X57" s="12">
        <v>0</v>
      </c>
      <c r="Y57" s="12">
        <v>0</v>
      </c>
      <c r="Z57" s="12">
        <v>0</v>
      </c>
      <c r="AA57" s="11">
        <f t="shared" si="1"/>
        <v>0</v>
      </c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1">
        <v>0</v>
      </c>
    </row>
    <row r="58" spans="1:41" ht="18.75">
      <c r="A58" s="1">
        <v>52</v>
      </c>
      <c r="B58" s="22">
        <v>670065</v>
      </c>
      <c r="C58" s="21" t="s">
        <v>70</v>
      </c>
      <c r="D58" s="11">
        <f t="shared" si="0"/>
        <v>330</v>
      </c>
      <c r="E58" s="11">
        <v>0</v>
      </c>
      <c r="F58" s="11">
        <f t="shared" si="2"/>
        <v>0</v>
      </c>
      <c r="G58" s="5">
        <v>0</v>
      </c>
      <c r="H58" s="5">
        <v>0</v>
      </c>
      <c r="I58" s="5">
        <v>0</v>
      </c>
      <c r="J58" s="5">
        <v>0</v>
      </c>
      <c r="K58" s="11">
        <f t="shared" si="3"/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11">
        <f t="shared" si="4"/>
        <v>330</v>
      </c>
      <c r="T58" s="12">
        <v>255</v>
      </c>
      <c r="U58" s="12">
        <v>28</v>
      </c>
      <c r="V58" s="12">
        <v>47</v>
      </c>
      <c r="W58" s="13">
        <f t="shared" si="5"/>
        <v>0</v>
      </c>
      <c r="X58" s="12">
        <v>0</v>
      </c>
      <c r="Y58" s="12">
        <v>0</v>
      </c>
      <c r="Z58" s="12">
        <v>0</v>
      </c>
      <c r="AA58" s="11">
        <f t="shared" si="1"/>
        <v>0</v>
      </c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1">
        <v>0</v>
      </c>
    </row>
    <row r="59" spans="1:41" ht="18.75">
      <c r="A59" s="1">
        <v>53</v>
      </c>
      <c r="B59" s="20">
        <v>670066</v>
      </c>
      <c r="C59" s="21" t="s">
        <v>94</v>
      </c>
      <c r="D59" s="11">
        <f t="shared" si="0"/>
        <v>0</v>
      </c>
      <c r="E59" s="11">
        <v>0</v>
      </c>
      <c r="F59" s="11">
        <f t="shared" si="2"/>
        <v>0</v>
      </c>
      <c r="G59" s="5">
        <v>0</v>
      </c>
      <c r="H59" s="5">
        <v>0</v>
      </c>
      <c r="I59" s="5">
        <v>0</v>
      </c>
      <c r="J59" s="5">
        <v>0</v>
      </c>
      <c r="K59" s="11">
        <f t="shared" si="3"/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11">
        <f t="shared" si="4"/>
        <v>0</v>
      </c>
      <c r="T59" s="12">
        <v>0</v>
      </c>
      <c r="U59" s="12">
        <v>0</v>
      </c>
      <c r="V59" s="12">
        <v>0</v>
      </c>
      <c r="W59" s="13">
        <f t="shared" si="5"/>
        <v>0</v>
      </c>
      <c r="X59" s="12">
        <v>0</v>
      </c>
      <c r="Y59" s="12">
        <v>0</v>
      </c>
      <c r="Z59" s="12">
        <v>0</v>
      </c>
      <c r="AA59" s="11">
        <f t="shared" si="1"/>
        <v>0</v>
      </c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1">
        <v>0</v>
      </c>
    </row>
    <row r="60" spans="1:41" s="15" customFormat="1" ht="18.75">
      <c r="A60" s="1">
        <v>54</v>
      </c>
      <c r="B60" s="22">
        <v>670067</v>
      </c>
      <c r="C60" s="21" t="s">
        <v>95</v>
      </c>
      <c r="D60" s="11">
        <f t="shared" si="0"/>
        <v>0</v>
      </c>
      <c r="E60" s="11">
        <v>0</v>
      </c>
      <c r="F60" s="11">
        <f t="shared" si="2"/>
        <v>0</v>
      </c>
      <c r="G60" s="5">
        <v>0</v>
      </c>
      <c r="H60" s="5">
        <v>0</v>
      </c>
      <c r="I60" s="5">
        <v>0</v>
      </c>
      <c r="J60" s="5">
        <v>0</v>
      </c>
      <c r="K60" s="11">
        <f t="shared" si="3"/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11">
        <f t="shared" si="4"/>
        <v>0</v>
      </c>
      <c r="T60" s="12">
        <v>0</v>
      </c>
      <c r="U60" s="12">
        <v>0</v>
      </c>
      <c r="V60" s="12">
        <v>0</v>
      </c>
      <c r="W60" s="13">
        <f t="shared" si="5"/>
        <v>0</v>
      </c>
      <c r="X60" s="12">
        <v>0</v>
      </c>
      <c r="Y60" s="12">
        <v>0</v>
      </c>
      <c r="Z60" s="12">
        <v>0</v>
      </c>
      <c r="AA60" s="11">
        <f t="shared" si="1"/>
        <v>0</v>
      </c>
      <c r="AB60" s="5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>
        <v>0</v>
      </c>
    </row>
    <row r="61" spans="1:41" ht="18.75">
      <c r="A61" s="1">
        <v>55</v>
      </c>
      <c r="B61" s="9">
        <v>670068</v>
      </c>
      <c r="C61" s="21" t="s">
        <v>96</v>
      </c>
      <c r="D61" s="11">
        <f t="shared" si="0"/>
        <v>0</v>
      </c>
      <c r="E61" s="11">
        <v>0</v>
      </c>
      <c r="F61" s="11">
        <f t="shared" si="2"/>
        <v>0</v>
      </c>
      <c r="G61" s="5">
        <v>0</v>
      </c>
      <c r="H61" s="5">
        <v>0</v>
      </c>
      <c r="I61" s="5">
        <v>0</v>
      </c>
      <c r="J61" s="5">
        <v>0</v>
      </c>
      <c r="K61" s="11">
        <f t="shared" si="3"/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11">
        <f t="shared" si="4"/>
        <v>0</v>
      </c>
      <c r="T61" s="12">
        <v>0</v>
      </c>
      <c r="U61" s="12">
        <v>0</v>
      </c>
      <c r="V61" s="12">
        <v>0</v>
      </c>
      <c r="W61" s="13">
        <f t="shared" si="5"/>
        <v>0</v>
      </c>
      <c r="X61" s="12">
        <v>0</v>
      </c>
      <c r="Y61" s="12">
        <v>0</v>
      </c>
      <c r="Z61" s="12">
        <v>0</v>
      </c>
      <c r="AA61" s="11">
        <f t="shared" si="1"/>
        <v>0</v>
      </c>
      <c r="AB61" s="5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1">
        <v>0</v>
      </c>
    </row>
    <row r="62" spans="1:41" ht="18.75">
      <c r="A62" s="1">
        <v>56</v>
      </c>
      <c r="B62" s="9">
        <v>670070</v>
      </c>
      <c r="C62" s="23" t="s">
        <v>97</v>
      </c>
      <c r="D62" s="11">
        <f t="shared" si="0"/>
        <v>0</v>
      </c>
      <c r="E62" s="11">
        <v>0</v>
      </c>
      <c r="F62" s="11">
        <f t="shared" si="2"/>
        <v>0</v>
      </c>
      <c r="G62" s="5">
        <v>0</v>
      </c>
      <c r="H62" s="5">
        <v>0</v>
      </c>
      <c r="I62" s="5">
        <v>0</v>
      </c>
      <c r="J62" s="5">
        <v>0</v>
      </c>
      <c r="K62" s="11">
        <f t="shared" si="3"/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11">
        <f t="shared" si="4"/>
        <v>0</v>
      </c>
      <c r="T62" s="12">
        <v>0</v>
      </c>
      <c r="U62" s="12">
        <v>0</v>
      </c>
      <c r="V62" s="12">
        <v>0</v>
      </c>
      <c r="W62" s="13">
        <f t="shared" si="5"/>
        <v>0</v>
      </c>
      <c r="X62" s="12">
        <v>0</v>
      </c>
      <c r="Y62" s="12">
        <v>0</v>
      </c>
      <c r="Z62" s="12">
        <v>0</v>
      </c>
      <c r="AA62" s="11">
        <f t="shared" si="1"/>
        <v>0</v>
      </c>
      <c r="AB62" s="5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1">
        <v>0</v>
      </c>
    </row>
    <row r="63" spans="1:41" ht="18.75">
      <c r="A63" s="1">
        <v>57</v>
      </c>
      <c r="B63" s="9">
        <v>670072</v>
      </c>
      <c r="C63" s="21" t="s">
        <v>98</v>
      </c>
      <c r="D63" s="11">
        <f t="shared" si="0"/>
        <v>0</v>
      </c>
      <c r="E63" s="11">
        <v>0</v>
      </c>
      <c r="F63" s="11">
        <f t="shared" si="2"/>
        <v>0</v>
      </c>
      <c r="G63" s="5">
        <v>0</v>
      </c>
      <c r="H63" s="5">
        <v>0</v>
      </c>
      <c r="I63" s="5">
        <v>0</v>
      </c>
      <c r="J63" s="5">
        <v>0</v>
      </c>
      <c r="K63" s="11">
        <f t="shared" si="3"/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11">
        <f t="shared" si="4"/>
        <v>0</v>
      </c>
      <c r="T63" s="12">
        <v>0</v>
      </c>
      <c r="U63" s="12">
        <v>0</v>
      </c>
      <c r="V63" s="12">
        <v>0</v>
      </c>
      <c r="W63" s="13">
        <f t="shared" si="5"/>
        <v>0</v>
      </c>
      <c r="X63" s="12">
        <v>0</v>
      </c>
      <c r="Y63" s="12">
        <v>0</v>
      </c>
      <c r="Z63" s="12">
        <v>0</v>
      </c>
      <c r="AA63" s="11">
        <f t="shared" si="1"/>
        <v>0</v>
      </c>
      <c r="AB63" s="5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1">
        <v>0</v>
      </c>
    </row>
    <row r="64" spans="1:41" ht="18.75">
      <c r="A64" s="1">
        <v>58</v>
      </c>
      <c r="B64" s="20">
        <v>670081</v>
      </c>
      <c r="C64" s="24" t="s">
        <v>114</v>
      </c>
      <c r="D64" s="11">
        <f t="shared" si="0"/>
        <v>0</v>
      </c>
      <c r="E64" s="11">
        <v>0</v>
      </c>
      <c r="F64" s="11">
        <f t="shared" si="2"/>
        <v>0</v>
      </c>
      <c r="G64" s="5">
        <v>0</v>
      </c>
      <c r="H64" s="5">
        <v>0</v>
      </c>
      <c r="I64" s="5">
        <v>0</v>
      </c>
      <c r="J64" s="5">
        <v>0</v>
      </c>
      <c r="K64" s="11">
        <f t="shared" si="3"/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11">
        <f t="shared" si="4"/>
        <v>0</v>
      </c>
      <c r="T64" s="12">
        <v>0</v>
      </c>
      <c r="U64" s="12">
        <v>0</v>
      </c>
      <c r="V64" s="12">
        <v>0</v>
      </c>
      <c r="W64" s="13">
        <f t="shared" si="5"/>
        <v>0</v>
      </c>
      <c r="X64" s="12">
        <v>0</v>
      </c>
      <c r="Y64" s="12">
        <v>0</v>
      </c>
      <c r="Z64" s="12">
        <v>0</v>
      </c>
      <c r="AA64" s="11">
        <f t="shared" si="1"/>
        <v>0</v>
      </c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1">
        <v>0</v>
      </c>
    </row>
    <row r="65" spans="1:41" ht="18.75">
      <c r="A65" s="1">
        <v>59</v>
      </c>
      <c r="B65" s="22">
        <v>670082</v>
      </c>
      <c r="C65" s="24" t="s">
        <v>67</v>
      </c>
      <c r="D65" s="11">
        <f t="shared" si="0"/>
        <v>6250</v>
      </c>
      <c r="E65" s="11">
        <v>0</v>
      </c>
      <c r="F65" s="11">
        <f t="shared" si="2"/>
        <v>6250</v>
      </c>
      <c r="G65" s="5">
        <v>4800</v>
      </c>
      <c r="H65" s="5">
        <v>1450</v>
      </c>
      <c r="I65" s="5">
        <v>0</v>
      </c>
      <c r="J65" s="5">
        <v>0</v>
      </c>
      <c r="K65" s="11">
        <f t="shared" si="3"/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11">
        <f t="shared" si="4"/>
        <v>0</v>
      </c>
      <c r="T65" s="12">
        <v>0</v>
      </c>
      <c r="U65" s="12">
        <v>0</v>
      </c>
      <c r="V65" s="12">
        <v>0</v>
      </c>
      <c r="W65" s="13">
        <f t="shared" si="5"/>
        <v>0</v>
      </c>
      <c r="X65" s="12">
        <v>0</v>
      </c>
      <c r="Y65" s="12">
        <v>0</v>
      </c>
      <c r="Z65" s="12">
        <v>0</v>
      </c>
      <c r="AA65" s="11">
        <f t="shared" si="1"/>
        <v>0</v>
      </c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1">
        <v>0</v>
      </c>
    </row>
    <row r="66" spans="1:41" ht="18.75">
      <c r="A66" s="1">
        <v>60</v>
      </c>
      <c r="B66" s="20">
        <v>670084</v>
      </c>
      <c r="C66" s="21" t="s">
        <v>99</v>
      </c>
      <c r="D66" s="11">
        <f t="shared" si="0"/>
        <v>0</v>
      </c>
      <c r="E66" s="11">
        <v>0</v>
      </c>
      <c r="F66" s="11">
        <f t="shared" si="2"/>
        <v>0</v>
      </c>
      <c r="G66" s="5">
        <v>0</v>
      </c>
      <c r="H66" s="5">
        <v>0</v>
      </c>
      <c r="I66" s="5">
        <v>0</v>
      </c>
      <c r="J66" s="5">
        <v>0</v>
      </c>
      <c r="K66" s="11">
        <f t="shared" si="3"/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11">
        <f t="shared" si="4"/>
        <v>0</v>
      </c>
      <c r="T66" s="12">
        <v>0</v>
      </c>
      <c r="U66" s="12">
        <v>0</v>
      </c>
      <c r="V66" s="12">
        <v>0</v>
      </c>
      <c r="W66" s="13">
        <f t="shared" si="5"/>
        <v>0</v>
      </c>
      <c r="X66" s="12">
        <v>0</v>
      </c>
      <c r="Y66" s="12">
        <v>0</v>
      </c>
      <c r="Z66" s="12">
        <v>0</v>
      </c>
      <c r="AA66" s="11">
        <f t="shared" si="1"/>
        <v>0</v>
      </c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1">
        <v>0</v>
      </c>
    </row>
    <row r="67" spans="1:41" ht="18.75">
      <c r="A67" s="1">
        <v>61</v>
      </c>
      <c r="B67" s="22">
        <v>670085</v>
      </c>
      <c r="C67" s="24" t="s">
        <v>100</v>
      </c>
      <c r="D67" s="11">
        <f t="shared" si="0"/>
        <v>1800</v>
      </c>
      <c r="E67" s="11">
        <v>0</v>
      </c>
      <c r="F67" s="11">
        <f t="shared" si="2"/>
        <v>1800</v>
      </c>
      <c r="G67" s="5">
        <v>1650</v>
      </c>
      <c r="H67" s="5">
        <v>150</v>
      </c>
      <c r="I67" s="5">
        <v>0</v>
      </c>
      <c r="J67" s="5">
        <v>0</v>
      </c>
      <c r="K67" s="11">
        <f t="shared" si="3"/>
        <v>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11">
        <f t="shared" si="4"/>
        <v>0</v>
      </c>
      <c r="T67" s="12">
        <v>0</v>
      </c>
      <c r="U67" s="12">
        <v>0</v>
      </c>
      <c r="V67" s="12">
        <v>0</v>
      </c>
      <c r="W67" s="13">
        <f t="shared" si="5"/>
        <v>0</v>
      </c>
      <c r="X67" s="12">
        <v>0</v>
      </c>
      <c r="Y67" s="12">
        <v>0</v>
      </c>
      <c r="Z67" s="12">
        <v>0</v>
      </c>
      <c r="AA67" s="11">
        <f t="shared" si="1"/>
        <v>0</v>
      </c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1">
        <v>0</v>
      </c>
    </row>
    <row r="68" spans="1:41" s="15" customFormat="1" ht="18.75">
      <c r="A68" s="1">
        <v>62</v>
      </c>
      <c r="B68" s="22">
        <v>670090</v>
      </c>
      <c r="C68" s="21" t="s">
        <v>101</v>
      </c>
      <c r="D68" s="11">
        <f t="shared" si="0"/>
        <v>0</v>
      </c>
      <c r="E68" s="11">
        <v>0</v>
      </c>
      <c r="F68" s="11">
        <f t="shared" si="2"/>
        <v>0</v>
      </c>
      <c r="G68" s="5">
        <v>0</v>
      </c>
      <c r="H68" s="5">
        <v>0</v>
      </c>
      <c r="I68" s="5">
        <v>0</v>
      </c>
      <c r="J68" s="5">
        <v>0</v>
      </c>
      <c r="K68" s="11">
        <f t="shared" si="3"/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11">
        <f t="shared" si="4"/>
        <v>0</v>
      </c>
      <c r="T68" s="12">
        <v>0</v>
      </c>
      <c r="U68" s="12">
        <v>0</v>
      </c>
      <c r="V68" s="12">
        <v>0</v>
      </c>
      <c r="W68" s="13">
        <f t="shared" si="5"/>
        <v>0</v>
      </c>
      <c r="X68" s="12">
        <v>0</v>
      </c>
      <c r="Y68" s="12">
        <v>0</v>
      </c>
      <c r="Z68" s="12">
        <v>0</v>
      </c>
      <c r="AA68" s="11">
        <f t="shared" si="1"/>
        <v>0</v>
      </c>
      <c r="AB68" s="5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>
        <v>0</v>
      </c>
    </row>
    <row r="69" spans="1:41" ht="18.75">
      <c r="A69" s="1">
        <v>63</v>
      </c>
      <c r="B69" s="22">
        <v>670097</v>
      </c>
      <c r="C69" s="21" t="s">
        <v>102</v>
      </c>
      <c r="D69" s="11">
        <f t="shared" si="0"/>
        <v>0</v>
      </c>
      <c r="E69" s="11">
        <v>0</v>
      </c>
      <c r="F69" s="11">
        <f t="shared" si="2"/>
        <v>0</v>
      </c>
      <c r="G69" s="5">
        <v>0</v>
      </c>
      <c r="H69" s="5">
        <v>0</v>
      </c>
      <c r="I69" s="5">
        <v>0</v>
      </c>
      <c r="J69" s="5">
        <v>0</v>
      </c>
      <c r="K69" s="11">
        <f t="shared" si="3"/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11">
        <f t="shared" si="4"/>
        <v>0</v>
      </c>
      <c r="T69" s="12">
        <v>0</v>
      </c>
      <c r="U69" s="12">
        <v>0</v>
      </c>
      <c r="V69" s="12">
        <v>0</v>
      </c>
      <c r="W69" s="13">
        <f t="shared" si="5"/>
        <v>0</v>
      </c>
      <c r="X69" s="12">
        <v>0</v>
      </c>
      <c r="Y69" s="12">
        <v>0</v>
      </c>
      <c r="Z69" s="12">
        <v>0</v>
      </c>
      <c r="AA69" s="11">
        <f t="shared" si="1"/>
        <v>0</v>
      </c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1">
        <v>0</v>
      </c>
    </row>
    <row r="70" spans="1:41" ht="18.75">
      <c r="A70" s="1">
        <v>64</v>
      </c>
      <c r="B70" s="22">
        <v>670099</v>
      </c>
      <c r="C70" s="21" t="s">
        <v>115</v>
      </c>
      <c r="D70" s="11">
        <f t="shared" si="0"/>
        <v>2073</v>
      </c>
      <c r="E70" s="11">
        <v>163</v>
      </c>
      <c r="F70" s="11">
        <f t="shared" si="2"/>
        <v>0</v>
      </c>
      <c r="G70" s="5">
        <v>0</v>
      </c>
      <c r="H70" s="5">
        <v>0</v>
      </c>
      <c r="I70" s="5">
        <v>0</v>
      </c>
      <c r="J70" s="5">
        <v>0</v>
      </c>
      <c r="K70" s="11">
        <f t="shared" si="3"/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11">
        <f t="shared" si="4"/>
        <v>1910</v>
      </c>
      <c r="T70" s="12">
        <v>1250</v>
      </c>
      <c r="U70" s="12">
        <v>160</v>
      </c>
      <c r="V70" s="12">
        <v>500</v>
      </c>
      <c r="W70" s="13">
        <f t="shared" si="5"/>
        <v>0</v>
      </c>
      <c r="X70" s="12">
        <v>0</v>
      </c>
      <c r="Y70" s="12">
        <v>0</v>
      </c>
      <c r="Z70" s="12">
        <v>0</v>
      </c>
      <c r="AA70" s="11">
        <f t="shared" si="1"/>
        <v>0</v>
      </c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1">
        <v>0</v>
      </c>
    </row>
    <row r="71" spans="1:41" ht="18.75">
      <c r="A71" s="1">
        <v>65</v>
      </c>
      <c r="B71" s="20">
        <v>670104</v>
      </c>
      <c r="C71" s="24" t="s">
        <v>116</v>
      </c>
      <c r="D71" s="11">
        <f t="shared" si="0"/>
        <v>0</v>
      </c>
      <c r="E71" s="11">
        <v>0</v>
      </c>
      <c r="F71" s="11">
        <f t="shared" si="2"/>
        <v>0</v>
      </c>
      <c r="G71" s="5">
        <v>0</v>
      </c>
      <c r="H71" s="5">
        <v>0</v>
      </c>
      <c r="I71" s="5">
        <v>0</v>
      </c>
      <c r="J71" s="5">
        <v>0</v>
      </c>
      <c r="K71" s="11">
        <f t="shared" si="3"/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11">
        <f t="shared" si="4"/>
        <v>0</v>
      </c>
      <c r="T71" s="12">
        <v>0</v>
      </c>
      <c r="U71" s="12">
        <v>0</v>
      </c>
      <c r="V71" s="12">
        <v>0</v>
      </c>
      <c r="W71" s="13">
        <f t="shared" si="5"/>
        <v>0</v>
      </c>
      <c r="X71" s="12">
        <v>0</v>
      </c>
      <c r="Y71" s="12">
        <v>0</v>
      </c>
      <c r="Z71" s="12">
        <v>0</v>
      </c>
      <c r="AA71" s="11">
        <f t="shared" si="1"/>
        <v>0</v>
      </c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1">
        <v>0</v>
      </c>
    </row>
    <row r="72" spans="1:41" s="15" customFormat="1" ht="15.75" customHeight="1">
      <c r="A72" s="1">
        <v>66</v>
      </c>
      <c r="B72" s="33">
        <v>670106</v>
      </c>
      <c r="C72" s="25" t="s">
        <v>117</v>
      </c>
      <c r="D72" s="11">
        <f t="shared" si="0"/>
        <v>0</v>
      </c>
      <c r="E72" s="11">
        <v>0</v>
      </c>
      <c r="F72" s="11">
        <f t="shared" si="2"/>
        <v>0</v>
      </c>
      <c r="G72" s="5">
        <v>0</v>
      </c>
      <c r="H72" s="5">
        <v>0</v>
      </c>
      <c r="I72" s="5">
        <v>0</v>
      </c>
      <c r="J72" s="5">
        <v>0</v>
      </c>
      <c r="K72" s="11">
        <f t="shared" si="3"/>
        <v>0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11">
        <f t="shared" si="4"/>
        <v>0</v>
      </c>
      <c r="T72" s="12">
        <v>0</v>
      </c>
      <c r="U72" s="12">
        <v>0</v>
      </c>
      <c r="V72" s="12">
        <v>0</v>
      </c>
      <c r="W72" s="13">
        <f t="shared" si="5"/>
        <v>0</v>
      </c>
      <c r="X72" s="12">
        <v>0</v>
      </c>
      <c r="Y72" s="12">
        <v>0</v>
      </c>
      <c r="Z72" s="12">
        <v>0</v>
      </c>
      <c r="AA72" s="11">
        <f t="shared" si="1"/>
        <v>0</v>
      </c>
      <c r="AB72" s="5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>
        <v>0</v>
      </c>
    </row>
    <row r="73" spans="1:41" ht="18.75">
      <c r="A73" s="1">
        <v>67</v>
      </c>
      <c r="B73" s="33">
        <v>670107</v>
      </c>
      <c r="C73" s="26" t="s">
        <v>103</v>
      </c>
      <c r="D73" s="11">
        <f t="shared" si="0"/>
        <v>0</v>
      </c>
      <c r="E73" s="11">
        <v>0</v>
      </c>
      <c r="F73" s="11">
        <f t="shared" si="2"/>
        <v>0</v>
      </c>
      <c r="G73" s="5">
        <v>0</v>
      </c>
      <c r="H73" s="5">
        <v>0</v>
      </c>
      <c r="I73" s="5">
        <v>0</v>
      </c>
      <c r="J73" s="5">
        <v>0</v>
      </c>
      <c r="K73" s="11">
        <f t="shared" si="3"/>
        <v>0</v>
      </c>
      <c r="L73" s="5">
        <v>0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11">
        <f t="shared" si="4"/>
        <v>0</v>
      </c>
      <c r="T73" s="12">
        <v>0</v>
      </c>
      <c r="U73" s="12">
        <v>0</v>
      </c>
      <c r="V73" s="12">
        <v>0</v>
      </c>
      <c r="W73" s="13">
        <f t="shared" si="5"/>
        <v>0</v>
      </c>
      <c r="X73" s="12">
        <v>0</v>
      </c>
      <c r="Y73" s="12">
        <v>0</v>
      </c>
      <c r="Z73" s="12">
        <v>0</v>
      </c>
      <c r="AA73" s="11">
        <f t="shared" si="1"/>
        <v>0</v>
      </c>
      <c r="AB73" s="5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1">
        <v>0</v>
      </c>
    </row>
    <row r="74" spans="1:41" ht="18.75">
      <c r="A74" s="1">
        <v>68</v>
      </c>
      <c r="B74" s="9">
        <v>670121</v>
      </c>
      <c r="C74" s="24" t="s">
        <v>71</v>
      </c>
      <c r="D74" s="11">
        <f t="shared" si="0"/>
        <v>700</v>
      </c>
      <c r="E74" s="11">
        <v>0</v>
      </c>
      <c r="F74" s="11">
        <f t="shared" si="2"/>
        <v>0</v>
      </c>
      <c r="G74" s="5">
        <v>0</v>
      </c>
      <c r="H74" s="5">
        <v>0</v>
      </c>
      <c r="I74" s="5">
        <v>0</v>
      </c>
      <c r="J74" s="5">
        <v>0</v>
      </c>
      <c r="K74" s="11">
        <f t="shared" si="3"/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5">
        <v>0</v>
      </c>
      <c r="S74" s="11">
        <f t="shared" si="4"/>
        <v>700</v>
      </c>
      <c r="T74" s="12">
        <v>225</v>
      </c>
      <c r="U74" s="12">
        <v>280</v>
      </c>
      <c r="V74" s="12">
        <v>195</v>
      </c>
      <c r="W74" s="13">
        <f t="shared" si="5"/>
        <v>0</v>
      </c>
      <c r="X74" s="12">
        <v>0</v>
      </c>
      <c r="Y74" s="12">
        <v>0</v>
      </c>
      <c r="Z74" s="12">
        <v>0</v>
      </c>
      <c r="AA74" s="11">
        <f t="shared" si="1"/>
        <v>0</v>
      </c>
      <c r="AB74" s="5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1">
        <v>0</v>
      </c>
    </row>
    <row r="75" spans="1:41" ht="18.75">
      <c r="A75" s="1">
        <v>69</v>
      </c>
      <c r="B75" s="9">
        <v>670123</v>
      </c>
      <c r="C75" s="24" t="s">
        <v>118</v>
      </c>
      <c r="D75" s="11">
        <f t="shared" si="0"/>
        <v>0</v>
      </c>
      <c r="E75" s="11">
        <v>0</v>
      </c>
      <c r="F75" s="11">
        <f t="shared" si="2"/>
        <v>0</v>
      </c>
      <c r="G75" s="5">
        <v>0</v>
      </c>
      <c r="H75" s="5">
        <v>0</v>
      </c>
      <c r="I75" s="5">
        <v>0</v>
      </c>
      <c r="J75" s="5">
        <v>0</v>
      </c>
      <c r="K75" s="11">
        <f t="shared" si="3"/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11">
        <f t="shared" si="4"/>
        <v>0</v>
      </c>
      <c r="T75" s="12">
        <v>0</v>
      </c>
      <c r="U75" s="12">
        <v>0</v>
      </c>
      <c r="V75" s="12">
        <v>0</v>
      </c>
      <c r="W75" s="13">
        <f t="shared" si="5"/>
        <v>0</v>
      </c>
      <c r="X75" s="12">
        <v>0</v>
      </c>
      <c r="Y75" s="12">
        <v>0</v>
      </c>
      <c r="Z75" s="12">
        <v>0</v>
      </c>
      <c r="AA75" s="11">
        <f t="shared" si="1"/>
        <v>0</v>
      </c>
      <c r="AB75" s="5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1">
        <v>0</v>
      </c>
    </row>
    <row r="76" spans="1:41" ht="18.75">
      <c r="A76" s="1">
        <v>70</v>
      </c>
      <c r="B76" s="33">
        <v>670125</v>
      </c>
      <c r="C76" s="24" t="s">
        <v>104</v>
      </c>
      <c r="D76" s="11">
        <f t="shared" si="0"/>
        <v>0</v>
      </c>
      <c r="E76" s="11">
        <v>0</v>
      </c>
      <c r="F76" s="11">
        <f t="shared" si="2"/>
        <v>0</v>
      </c>
      <c r="G76" s="5">
        <v>0</v>
      </c>
      <c r="H76" s="5">
        <v>0</v>
      </c>
      <c r="I76" s="5">
        <v>0</v>
      </c>
      <c r="J76" s="5">
        <v>0</v>
      </c>
      <c r="K76" s="11">
        <f t="shared" si="3"/>
        <v>0</v>
      </c>
      <c r="L76" s="5">
        <v>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11">
        <f t="shared" si="4"/>
        <v>0</v>
      </c>
      <c r="T76" s="12">
        <v>0</v>
      </c>
      <c r="U76" s="12">
        <v>0</v>
      </c>
      <c r="V76" s="12">
        <v>0</v>
      </c>
      <c r="W76" s="13">
        <f t="shared" si="5"/>
        <v>0</v>
      </c>
      <c r="X76" s="12">
        <v>0</v>
      </c>
      <c r="Y76" s="12">
        <v>0</v>
      </c>
      <c r="Z76" s="12">
        <v>0</v>
      </c>
      <c r="AA76" s="11">
        <f t="shared" si="1"/>
        <v>0</v>
      </c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1">
        <v>0</v>
      </c>
    </row>
    <row r="77" spans="1:41" ht="18.75">
      <c r="A77" s="1">
        <v>71</v>
      </c>
      <c r="B77" s="9">
        <v>670129</v>
      </c>
      <c r="C77" s="25" t="s">
        <v>105</v>
      </c>
      <c r="D77" s="11">
        <f t="shared" si="0"/>
        <v>0</v>
      </c>
      <c r="E77" s="11">
        <v>0</v>
      </c>
      <c r="F77" s="11">
        <f t="shared" si="2"/>
        <v>0</v>
      </c>
      <c r="G77" s="5">
        <v>0</v>
      </c>
      <c r="H77" s="5">
        <v>0</v>
      </c>
      <c r="I77" s="5">
        <v>0</v>
      </c>
      <c r="J77" s="5">
        <v>0</v>
      </c>
      <c r="K77" s="11">
        <f t="shared" si="3"/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11">
        <f t="shared" si="4"/>
        <v>0</v>
      </c>
      <c r="T77" s="12">
        <v>0</v>
      </c>
      <c r="U77" s="12">
        <v>0</v>
      </c>
      <c r="V77" s="12">
        <v>0</v>
      </c>
      <c r="W77" s="13">
        <f t="shared" si="5"/>
        <v>0</v>
      </c>
      <c r="X77" s="12">
        <v>0</v>
      </c>
      <c r="Y77" s="12">
        <v>0</v>
      </c>
      <c r="Z77" s="12">
        <v>0</v>
      </c>
      <c r="AA77" s="11">
        <f t="shared" si="1"/>
        <v>0</v>
      </c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1">
        <v>0</v>
      </c>
    </row>
    <row r="78" spans="1:41" ht="18.75">
      <c r="A78" s="1">
        <v>72</v>
      </c>
      <c r="B78" s="9">
        <v>670131</v>
      </c>
      <c r="C78" s="25" t="s">
        <v>119</v>
      </c>
      <c r="D78" s="11">
        <f t="shared" si="0"/>
        <v>0</v>
      </c>
      <c r="E78" s="11">
        <v>0</v>
      </c>
      <c r="F78" s="11">
        <f t="shared" si="2"/>
        <v>0</v>
      </c>
      <c r="G78" s="5">
        <v>0</v>
      </c>
      <c r="H78" s="5">
        <v>0</v>
      </c>
      <c r="I78" s="5">
        <v>0</v>
      </c>
      <c r="J78" s="5">
        <v>0</v>
      </c>
      <c r="K78" s="11">
        <f t="shared" si="3"/>
        <v>0</v>
      </c>
      <c r="L78" s="5">
        <v>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11">
        <f t="shared" si="4"/>
        <v>0</v>
      </c>
      <c r="T78" s="12">
        <v>0</v>
      </c>
      <c r="U78" s="12">
        <v>0</v>
      </c>
      <c r="V78" s="12">
        <v>0</v>
      </c>
      <c r="W78" s="13">
        <f t="shared" si="5"/>
        <v>0</v>
      </c>
      <c r="X78" s="12">
        <v>0</v>
      </c>
      <c r="Y78" s="12">
        <v>0</v>
      </c>
      <c r="Z78" s="12">
        <v>0</v>
      </c>
      <c r="AA78" s="11">
        <f t="shared" si="1"/>
        <v>0</v>
      </c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1">
        <v>0</v>
      </c>
    </row>
    <row r="79" spans="1:41" s="15" customFormat="1" ht="18.75">
      <c r="A79" s="1">
        <v>73</v>
      </c>
      <c r="B79" s="9">
        <v>670134</v>
      </c>
      <c r="C79" s="25" t="s">
        <v>120</v>
      </c>
      <c r="D79" s="11">
        <f t="shared" si="0"/>
        <v>0</v>
      </c>
      <c r="E79" s="11">
        <v>0</v>
      </c>
      <c r="F79" s="11">
        <f t="shared" si="2"/>
        <v>0</v>
      </c>
      <c r="G79" s="5">
        <v>0</v>
      </c>
      <c r="H79" s="5">
        <v>0</v>
      </c>
      <c r="I79" s="5">
        <v>0</v>
      </c>
      <c r="J79" s="5">
        <v>0</v>
      </c>
      <c r="K79" s="11">
        <f t="shared" si="3"/>
        <v>0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11">
        <f t="shared" si="4"/>
        <v>0</v>
      </c>
      <c r="T79" s="12">
        <v>0</v>
      </c>
      <c r="U79" s="12">
        <v>0</v>
      </c>
      <c r="V79" s="12">
        <v>0</v>
      </c>
      <c r="W79" s="13">
        <f t="shared" si="5"/>
        <v>0</v>
      </c>
      <c r="X79" s="12">
        <v>0</v>
      </c>
      <c r="Y79" s="12">
        <v>0</v>
      </c>
      <c r="Z79" s="12">
        <v>0</v>
      </c>
      <c r="AA79" s="11">
        <f t="shared" si="1"/>
        <v>0</v>
      </c>
      <c r="AB79" s="5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>
        <v>0</v>
      </c>
    </row>
    <row r="80" spans="1:41" ht="18.75">
      <c r="A80" s="1">
        <v>74</v>
      </c>
      <c r="B80" s="9">
        <v>670136</v>
      </c>
      <c r="C80" s="25" t="s">
        <v>121</v>
      </c>
      <c r="D80" s="11">
        <f t="shared" si="0"/>
        <v>1095</v>
      </c>
      <c r="E80" s="11">
        <v>250</v>
      </c>
      <c r="F80" s="11">
        <f t="shared" si="2"/>
        <v>0</v>
      </c>
      <c r="G80" s="5">
        <v>0</v>
      </c>
      <c r="H80" s="5">
        <v>0</v>
      </c>
      <c r="I80" s="5">
        <v>0</v>
      </c>
      <c r="J80" s="5">
        <v>0</v>
      </c>
      <c r="K80" s="11">
        <f t="shared" si="3"/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11">
        <f t="shared" si="4"/>
        <v>845</v>
      </c>
      <c r="T80" s="12">
        <v>410</v>
      </c>
      <c r="U80" s="12">
        <v>240</v>
      </c>
      <c r="V80" s="12">
        <v>195</v>
      </c>
      <c r="W80" s="13">
        <f t="shared" si="5"/>
        <v>0</v>
      </c>
      <c r="X80" s="12">
        <v>0</v>
      </c>
      <c r="Y80" s="12">
        <v>0</v>
      </c>
      <c r="Z80" s="12">
        <v>0</v>
      </c>
      <c r="AA80" s="11">
        <f t="shared" si="1"/>
        <v>0</v>
      </c>
      <c r="AB80" s="5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1">
        <v>0</v>
      </c>
    </row>
    <row r="81" spans="1:41" ht="18.75">
      <c r="A81" s="1">
        <v>75</v>
      </c>
      <c r="B81" s="9">
        <v>670139</v>
      </c>
      <c r="C81" s="25" t="s">
        <v>122</v>
      </c>
      <c r="D81" s="11">
        <f t="shared" si="0"/>
        <v>4606</v>
      </c>
      <c r="E81" s="11">
        <v>0</v>
      </c>
      <c r="F81" s="11">
        <f t="shared" si="2"/>
        <v>3686</v>
      </c>
      <c r="G81" s="5">
        <v>3186</v>
      </c>
      <c r="H81" s="5">
        <v>500</v>
      </c>
      <c r="I81" s="5">
        <v>0</v>
      </c>
      <c r="J81" s="5">
        <v>0</v>
      </c>
      <c r="K81" s="11">
        <f t="shared" si="3"/>
        <v>920</v>
      </c>
      <c r="L81" s="5">
        <v>600</v>
      </c>
      <c r="M81" s="5">
        <v>320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11">
        <f t="shared" si="4"/>
        <v>0</v>
      </c>
      <c r="T81" s="12">
        <v>0</v>
      </c>
      <c r="U81" s="12">
        <v>0</v>
      </c>
      <c r="V81" s="12">
        <v>0</v>
      </c>
      <c r="W81" s="13">
        <f t="shared" si="5"/>
        <v>0</v>
      </c>
      <c r="X81" s="12">
        <v>0</v>
      </c>
      <c r="Y81" s="12">
        <v>0</v>
      </c>
      <c r="Z81" s="12">
        <v>0</v>
      </c>
      <c r="AA81" s="11">
        <f t="shared" si="1"/>
        <v>0</v>
      </c>
      <c r="AB81" s="5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1">
        <v>0</v>
      </c>
    </row>
    <row r="82" spans="1:41" ht="18.75">
      <c r="A82" s="1">
        <v>76</v>
      </c>
      <c r="B82" s="27">
        <v>670141</v>
      </c>
      <c r="C82" s="25" t="s">
        <v>123</v>
      </c>
      <c r="D82" s="11">
        <f t="shared" si="0"/>
        <v>10473</v>
      </c>
      <c r="E82" s="11">
        <v>0</v>
      </c>
      <c r="F82" s="11">
        <f t="shared" si="2"/>
        <v>3380</v>
      </c>
      <c r="G82" s="5">
        <v>3380</v>
      </c>
      <c r="H82" s="5">
        <v>0</v>
      </c>
      <c r="I82" s="5">
        <v>0</v>
      </c>
      <c r="J82" s="5">
        <v>0</v>
      </c>
      <c r="K82" s="11">
        <f t="shared" si="3"/>
        <v>4307</v>
      </c>
      <c r="L82" s="5">
        <v>4300</v>
      </c>
      <c r="M82" s="5">
        <v>7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11">
        <f t="shared" si="4"/>
        <v>1589</v>
      </c>
      <c r="T82" s="12">
        <v>875</v>
      </c>
      <c r="U82" s="12">
        <v>364</v>
      </c>
      <c r="V82" s="12">
        <v>350</v>
      </c>
      <c r="W82" s="13">
        <f t="shared" si="5"/>
        <v>1197</v>
      </c>
      <c r="X82" s="12">
        <v>300</v>
      </c>
      <c r="Y82" s="12">
        <v>75</v>
      </c>
      <c r="Z82" s="12">
        <v>822</v>
      </c>
      <c r="AA82" s="11">
        <f t="shared" si="1"/>
        <v>0</v>
      </c>
      <c r="AB82" s="5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1">
        <v>0</v>
      </c>
    </row>
    <row r="83" spans="1:41" ht="18.75">
      <c r="A83" s="1">
        <v>77</v>
      </c>
      <c r="B83" s="9">
        <v>670143</v>
      </c>
      <c r="C83" s="25" t="s">
        <v>124</v>
      </c>
      <c r="D83" s="11">
        <f t="shared" si="0"/>
        <v>0</v>
      </c>
      <c r="E83" s="11">
        <v>0</v>
      </c>
      <c r="F83" s="11">
        <f t="shared" si="2"/>
        <v>0</v>
      </c>
      <c r="G83" s="5">
        <v>0</v>
      </c>
      <c r="H83" s="5">
        <v>0</v>
      </c>
      <c r="I83" s="5">
        <v>0</v>
      </c>
      <c r="J83" s="5">
        <v>0</v>
      </c>
      <c r="K83" s="11">
        <f t="shared" si="3"/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11">
        <f t="shared" si="4"/>
        <v>0</v>
      </c>
      <c r="T83" s="12">
        <v>0</v>
      </c>
      <c r="U83" s="12">
        <v>0</v>
      </c>
      <c r="V83" s="12">
        <v>0</v>
      </c>
      <c r="W83" s="13">
        <f t="shared" si="5"/>
        <v>0</v>
      </c>
      <c r="X83" s="12">
        <v>0</v>
      </c>
      <c r="Y83" s="12">
        <v>0</v>
      </c>
      <c r="Z83" s="12">
        <v>0</v>
      </c>
      <c r="AA83" s="11">
        <f t="shared" si="1"/>
        <v>0</v>
      </c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1">
        <v>0</v>
      </c>
    </row>
    <row r="84" spans="1:41" ht="18.75">
      <c r="A84" s="1">
        <v>78</v>
      </c>
      <c r="B84" s="20">
        <v>670145</v>
      </c>
      <c r="C84" s="28" t="s">
        <v>125</v>
      </c>
      <c r="D84" s="11">
        <f t="shared" si="0"/>
        <v>1479</v>
      </c>
      <c r="E84" s="11">
        <v>0</v>
      </c>
      <c r="F84" s="11">
        <f t="shared" si="2"/>
        <v>1101</v>
      </c>
      <c r="G84" s="5">
        <v>930</v>
      </c>
      <c r="H84" s="5">
        <v>171</v>
      </c>
      <c r="I84" s="5">
        <v>0</v>
      </c>
      <c r="J84" s="5">
        <v>0</v>
      </c>
      <c r="K84" s="11">
        <f t="shared" si="3"/>
        <v>378</v>
      </c>
      <c r="L84" s="5">
        <v>378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11">
        <f t="shared" si="4"/>
        <v>0</v>
      </c>
      <c r="T84" s="12">
        <v>0</v>
      </c>
      <c r="U84" s="12">
        <v>0</v>
      </c>
      <c r="V84" s="12">
        <v>0</v>
      </c>
      <c r="W84" s="13">
        <f t="shared" si="5"/>
        <v>0</v>
      </c>
      <c r="X84" s="12">
        <v>0</v>
      </c>
      <c r="Y84" s="12">
        <v>0</v>
      </c>
      <c r="Z84" s="12">
        <v>0</v>
      </c>
      <c r="AA84" s="11">
        <f t="shared" si="1"/>
        <v>0</v>
      </c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1">
        <v>0</v>
      </c>
    </row>
    <row r="85" spans="1:41" ht="18.75">
      <c r="A85" s="1">
        <v>79</v>
      </c>
      <c r="B85" s="20">
        <v>670147</v>
      </c>
      <c r="C85" s="28" t="s">
        <v>126</v>
      </c>
      <c r="D85" s="11">
        <f t="shared" si="0"/>
        <v>627</v>
      </c>
      <c r="E85" s="11">
        <v>0</v>
      </c>
      <c r="F85" s="11">
        <f t="shared" si="2"/>
        <v>0</v>
      </c>
      <c r="G85" s="5">
        <v>0</v>
      </c>
      <c r="H85" s="5">
        <v>0</v>
      </c>
      <c r="I85" s="5">
        <v>0</v>
      </c>
      <c r="J85" s="5">
        <v>0</v>
      </c>
      <c r="K85" s="11">
        <f t="shared" si="3"/>
        <v>627</v>
      </c>
      <c r="L85" s="5">
        <v>627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11">
        <f t="shared" si="4"/>
        <v>0</v>
      </c>
      <c r="T85" s="12">
        <v>0</v>
      </c>
      <c r="U85" s="12">
        <v>0</v>
      </c>
      <c r="V85" s="12">
        <v>0</v>
      </c>
      <c r="W85" s="13">
        <f t="shared" si="5"/>
        <v>0</v>
      </c>
      <c r="X85" s="12">
        <v>0</v>
      </c>
      <c r="Y85" s="12">
        <v>0</v>
      </c>
      <c r="Z85" s="12">
        <v>0</v>
      </c>
      <c r="AA85" s="11">
        <f t="shared" si="1"/>
        <v>0</v>
      </c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1">
        <v>0</v>
      </c>
    </row>
    <row r="86" spans="1:41" ht="18.75">
      <c r="A86" s="1">
        <v>80</v>
      </c>
      <c r="B86" s="20">
        <v>670148</v>
      </c>
      <c r="C86" s="29" t="s">
        <v>106</v>
      </c>
      <c r="D86" s="11">
        <f t="shared" si="0"/>
        <v>0</v>
      </c>
      <c r="E86" s="11">
        <v>0</v>
      </c>
      <c r="F86" s="11">
        <f t="shared" si="2"/>
        <v>0</v>
      </c>
      <c r="G86" s="5">
        <v>0</v>
      </c>
      <c r="H86" s="5">
        <v>0</v>
      </c>
      <c r="I86" s="5">
        <v>0</v>
      </c>
      <c r="J86" s="5">
        <v>0</v>
      </c>
      <c r="K86" s="11">
        <f t="shared" si="3"/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11">
        <f t="shared" si="4"/>
        <v>0</v>
      </c>
      <c r="T86" s="12">
        <v>0</v>
      </c>
      <c r="U86" s="12">
        <v>0</v>
      </c>
      <c r="V86" s="12">
        <v>0</v>
      </c>
      <c r="W86" s="13">
        <f t="shared" si="5"/>
        <v>0</v>
      </c>
      <c r="X86" s="12">
        <v>0</v>
      </c>
      <c r="Y86" s="12">
        <v>0</v>
      </c>
      <c r="Z86" s="12">
        <v>0</v>
      </c>
      <c r="AA86" s="11">
        <f t="shared" si="1"/>
        <v>0</v>
      </c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1">
        <v>0</v>
      </c>
    </row>
    <row r="87" spans="1:41" s="15" customFormat="1" ht="18.75">
      <c r="A87" s="1">
        <v>81</v>
      </c>
      <c r="B87" s="20">
        <v>670150</v>
      </c>
      <c r="C87" s="28" t="s">
        <v>107</v>
      </c>
      <c r="D87" s="11">
        <f t="shared" si="0"/>
        <v>1</v>
      </c>
      <c r="E87" s="11">
        <v>0</v>
      </c>
      <c r="F87" s="11">
        <f t="shared" si="2"/>
        <v>0</v>
      </c>
      <c r="G87" s="5">
        <v>0</v>
      </c>
      <c r="H87" s="5">
        <v>0</v>
      </c>
      <c r="I87" s="5">
        <v>0</v>
      </c>
      <c r="J87" s="5">
        <v>0</v>
      </c>
      <c r="K87" s="11">
        <f t="shared" si="3"/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11">
        <f t="shared" si="4"/>
        <v>0</v>
      </c>
      <c r="T87" s="12">
        <v>0</v>
      </c>
      <c r="U87" s="12">
        <v>0</v>
      </c>
      <c r="V87" s="12">
        <v>0</v>
      </c>
      <c r="W87" s="13">
        <f t="shared" si="5"/>
        <v>0</v>
      </c>
      <c r="X87" s="12">
        <v>0</v>
      </c>
      <c r="Y87" s="12">
        <v>0</v>
      </c>
      <c r="Z87" s="12">
        <v>0</v>
      </c>
      <c r="AA87" s="11">
        <f t="shared" si="1"/>
        <v>1</v>
      </c>
      <c r="AB87" s="5">
        <v>1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>
        <v>0</v>
      </c>
      <c r="AJ87" s="5">
        <v>0</v>
      </c>
      <c r="AK87" s="5">
        <v>0</v>
      </c>
      <c r="AL87" s="5">
        <v>0</v>
      </c>
      <c r="AM87" s="5">
        <v>0</v>
      </c>
      <c r="AN87" s="5">
        <v>0</v>
      </c>
      <c r="AO87" s="11">
        <v>0</v>
      </c>
    </row>
    <row r="88" spans="1:41" ht="18.75">
      <c r="A88" s="1">
        <v>82</v>
      </c>
      <c r="B88" s="20">
        <v>670152</v>
      </c>
      <c r="C88" s="28" t="s">
        <v>108</v>
      </c>
      <c r="D88" s="11">
        <f t="shared" si="0"/>
        <v>1</v>
      </c>
      <c r="E88" s="11">
        <v>0</v>
      </c>
      <c r="F88" s="11">
        <f t="shared" si="2"/>
        <v>0</v>
      </c>
      <c r="G88" s="5">
        <v>0</v>
      </c>
      <c r="H88" s="5">
        <v>0</v>
      </c>
      <c r="I88" s="5">
        <v>0</v>
      </c>
      <c r="J88" s="5">
        <v>0</v>
      </c>
      <c r="K88" s="11">
        <f t="shared" si="3"/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11">
        <f t="shared" si="4"/>
        <v>0</v>
      </c>
      <c r="T88" s="12">
        <v>0</v>
      </c>
      <c r="U88" s="12">
        <v>0</v>
      </c>
      <c r="V88" s="12">
        <v>0</v>
      </c>
      <c r="W88" s="13">
        <f t="shared" si="5"/>
        <v>0</v>
      </c>
      <c r="X88" s="12">
        <v>0</v>
      </c>
      <c r="Y88" s="12">
        <v>0</v>
      </c>
      <c r="Z88" s="12">
        <v>0</v>
      </c>
      <c r="AA88" s="11">
        <f t="shared" si="1"/>
        <v>1</v>
      </c>
      <c r="AB88" s="5">
        <v>1</v>
      </c>
      <c r="AC88" s="5">
        <v>0</v>
      </c>
      <c r="AD88" s="5">
        <v>0</v>
      </c>
      <c r="AE88" s="5">
        <v>0</v>
      </c>
      <c r="AF88" s="5">
        <v>0</v>
      </c>
      <c r="AG88" s="5">
        <v>0</v>
      </c>
      <c r="AH88" s="5">
        <v>0</v>
      </c>
      <c r="AI88" s="5">
        <v>0</v>
      </c>
      <c r="AJ88" s="5">
        <v>0</v>
      </c>
      <c r="AK88" s="5">
        <v>0</v>
      </c>
      <c r="AL88" s="5">
        <v>0</v>
      </c>
      <c r="AM88" s="5">
        <v>0</v>
      </c>
      <c r="AN88" s="5">
        <v>0</v>
      </c>
      <c r="AO88" s="11">
        <v>0</v>
      </c>
    </row>
    <row r="89" spans="1:41" ht="18.75">
      <c r="A89" s="1">
        <v>83</v>
      </c>
      <c r="B89" s="20">
        <v>670155</v>
      </c>
      <c r="C89" s="28" t="s">
        <v>109</v>
      </c>
      <c r="D89" s="11">
        <f t="shared" si="0"/>
        <v>0</v>
      </c>
      <c r="E89" s="11">
        <v>0</v>
      </c>
      <c r="F89" s="11">
        <f t="shared" si="2"/>
        <v>0</v>
      </c>
      <c r="G89" s="5">
        <v>0</v>
      </c>
      <c r="H89" s="5">
        <v>0</v>
      </c>
      <c r="I89" s="5">
        <v>0</v>
      </c>
      <c r="J89" s="5">
        <v>0</v>
      </c>
      <c r="K89" s="11">
        <f t="shared" si="3"/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11">
        <f t="shared" si="4"/>
        <v>0</v>
      </c>
      <c r="T89" s="12">
        <v>0</v>
      </c>
      <c r="U89" s="12">
        <v>0</v>
      </c>
      <c r="V89" s="12">
        <v>0</v>
      </c>
      <c r="W89" s="13">
        <f t="shared" si="5"/>
        <v>0</v>
      </c>
      <c r="X89" s="12">
        <v>0</v>
      </c>
      <c r="Y89" s="12">
        <v>0</v>
      </c>
      <c r="Z89" s="12">
        <v>0</v>
      </c>
      <c r="AA89" s="11">
        <f t="shared" si="1"/>
        <v>0</v>
      </c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1">
        <v>0</v>
      </c>
    </row>
    <row r="90" spans="1:41" ht="30">
      <c r="A90" s="1">
        <v>84</v>
      </c>
      <c r="B90" s="20">
        <v>670156</v>
      </c>
      <c r="C90" s="24" t="s">
        <v>127</v>
      </c>
      <c r="D90" s="11">
        <f t="shared" si="0"/>
        <v>0</v>
      </c>
      <c r="E90" s="11">
        <v>0</v>
      </c>
      <c r="F90" s="11">
        <f t="shared" si="2"/>
        <v>0</v>
      </c>
      <c r="G90" s="5">
        <v>0</v>
      </c>
      <c r="H90" s="5">
        <v>0</v>
      </c>
      <c r="I90" s="5">
        <v>0</v>
      </c>
      <c r="J90" s="5">
        <v>0</v>
      </c>
      <c r="K90" s="11">
        <f t="shared" si="3"/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11">
        <f t="shared" si="4"/>
        <v>0</v>
      </c>
      <c r="T90" s="12">
        <v>0</v>
      </c>
      <c r="U90" s="12">
        <v>0</v>
      </c>
      <c r="V90" s="12">
        <v>0</v>
      </c>
      <c r="W90" s="13">
        <f t="shared" si="5"/>
        <v>0</v>
      </c>
      <c r="X90" s="12">
        <v>0</v>
      </c>
      <c r="Y90" s="12">
        <v>0</v>
      </c>
      <c r="Z90" s="12">
        <v>0</v>
      </c>
      <c r="AA90" s="11">
        <f t="shared" si="1"/>
        <v>0</v>
      </c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1">
        <v>0</v>
      </c>
    </row>
    <row r="91" spans="1:41" ht="18.75">
      <c r="A91" s="1">
        <v>85</v>
      </c>
      <c r="B91" s="20">
        <v>670157</v>
      </c>
      <c r="C91" s="21" t="s">
        <v>132</v>
      </c>
      <c r="D91" s="11">
        <f>E91+F91+K91+S91+W91+AA91+AO91</f>
        <v>12738</v>
      </c>
      <c r="E91" s="11">
        <v>500</v>
      </c>
      <c r="F91" s="11">
        <f>G91+H91+I91+J91</f>
        <v>0</v>
      </c>
      <c r="G91" s="5">
        <v>0</v>
      </c>
      <c r="H91" s="5">
        <v>0</v>
      </c>
      <c r="I91" s="5">
        <v>0</v>
      </c>
      <c r="J91" s="5">
        <v>0</v>
      </c>
      <c r="K91" s="11">
        <f>L91+M91+N91+O91+P91+Q91+R91</f>
        <v>4753</v>
      </c>
      <c r="L91" s="5">
        <v>4753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11">
        <f>T91+U91+V91</f>
        <v>5200</v>
      </c>
      <c r="T91" s="12">
        <v>4200</v>
      </c>
      <c r="U91" s="12">
        <v>500</v>
      </c>
      <c r="V91" s="12">
        <v>500</v>
      </c>
      <c r="W91" s="13">
        <f>X91+Y91+Z91</f>
        <v>2285</v>
      </c>
      <c r="X91" s="12">
        <v>407</v>
      </c>
      <c r="Y91" s="12">
        <v>0</v>
      </c>
      <c r="Z91" s="12">
        <v>1878</v>
      </c>
      <c r="AA91" s="11">
        <f>AB91+AC91+AD91+AE91+AF91+AG91+AJ91+AK91+AL91+AM91+AN91</f>
        <v>0</v>
      </c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1">
        <v>0</v>
      </c>
    </row>
    <row r="92" spans="1:41" s="18" customFormat="1" ht="21">
      <c r="A92" s="32"/>
      <c r="B92" s="32"/>
      <c r="C92" s="16" t="s">
        <v>32</v>
      </c>
      <c r="D92" s="17">
        <f>SUM(D7:D91)</f>
        <v>215387</v>
      </c>
      <c r="E92" s="17">
        <f>SUM(E7:E91)</f>
        <v>25382</v>
      </c>
      <c r="F92" s="17">
        <f t="shared" ref="F92:AO92" si="6">SUM(F7:F91)</f>
        <v>21624</v>
      </c>
      <c r="G92" s="17">
        <f t="shared" si="6"/>
        <v>17094</v>
      </c>
      <c r="H92" s="17">
        <f t="shared" si="6"/>
        <v>4360</v>
      </c>
      <c r="I92" s="17">
        <f t="shared" si="6"/>
        <v>120</v>
      </c>
      <c r="J92" s="17">
        <f t="shared" si="6"/>
        <v>50</v>
      </c>
      <c r="K92" s="17">
        <f t="shared" si="6"/>
        <v>39942</v>
      </c>
      <c r="L92" s="17">
        <f t="shared" si="6"/>
        <v>35396</v>
      </c>
      <c r="M92" s="17">
        <f t="shared" si="6"/>
        <v>2065</v>
      </c>
      <c r="N92" s="17">
        <f t="shared" si="6"/>
        <v>100</v>
      </c>
      <c r="O92" s="17">
        <f t="shared" si="6"/>
        <v>435</v>
      </c>
      <c r="P92" s="17">
        <f t="shared" si="6"/>
        <v>25</v>
      </c>
      <c r="Q92" s="17">
        <f t="shared" si="6"/>
        <v>1660</v>
      </c>
      <c r="R92" s="17">
        <f t="shared" si="6"/>
        <v>261</v>
      </c>
      <c r="S92" s="17">
        <f t="shared" si="6"/>
        <v>81106</v>
      </c>
      <c r="T92" s="17">
        <f t="shared" si="6"/>
        <v>56210</v>
      </c>
      <c r="U92" s="17">
        <f t="shared" si="6"/>
        <v>11427</v>
      </c>
      <c r="V92" s="17">
        <f t="shared" si="6"/>
        <v>13469</v>
      </c>
      <c r="W92" s="17">
        <f t="shared" si="6"/>
        <v>26545</v>
      </c>
      <c r="X92" s="17">
        <f t="shared" si="6"/>
        <v>3086</v>
      </c>
      <c r="Y92" s="17">
        <f t="shared" si="6"/>
        <v>625</v>
      </c>
      <c r="Z92" s="17">
        <f t="shared" si="6"/>
        <v>22834</v>
      </c>
      <c r="AA92" s="17">
        <f t="shared" si="6"/>
        <v>868</v>
      </c>
      <c r="AB92" s="17">
        <f t="shared" si="6"/>
        <v>119</v>
      </c>
      <c r="AC92" s="17">
        <f t="shared" si="6"/>
        <v>122</v>
      </c>
      <c r="AD92" s="17">
        <f t="shared" si="6"/>
        <v>62</v>
      </c>
      <c r="AE92" s="17">
        <f t="shared" si="6"/>
        <v>62</v>
      </c>
      <c r="AF92" s="17">
        <f t="shared" si="6"/>
        <v>58</v>
      </c>
      <c r="AG92" s="17">
        <f t="shared" si="6"/>
        <v>31</v>
      </c>
      <c r="AH92" s="17">
        <f t="shared" si="6"/>
        <v>10</v>
      </c>
      <c r="AI92" s="17">
        <f t="shared" si="6"/>
        <v>10</v>
      </c>
      <c r="AJ92" s="17">
        <f t="shared" si="6"/>
        <v>47</v>
      </c>
      <c r="AK92" s="17">
        <f t="shared" si="6"/>
        <v>47</v>
      </c>
      <c r="AL92" s="17">
        <f t="shared" si="6"/>
        <v>119</v>
      </c>
      <c r="AM92" s="17">
        <f t="shared" si="6"/>
        <v>98</v>
      </c>
      <c r="AN92" s="17">
        <f t="shared" si="6"/>
        <v>83</v>
      </c>
      <c r="AO92" s="17">
        <f t="shared" si="6"/>
        <v>19920</v>
      </c>
    </row>
    <row r="93" spans="1:41" ht="20.25">
      <c r="C93" s="21" t="s">
        <v>128</v>
      </c>
      <c r="D93" s="17">
        <v>5624</v>
      </c>
      <c r="E93" s="17">
        <v>2412</v>
      </c>
      <c r="F93" s="17">
        <v>376</v>
      </c>
      <c r="G93" s="17"/>
      <c r="H93" s="17"/>
      <c r="I93" s="17"/>
      <c r="J93" s="17"/>
      <c r="K93" s="17">
        <v>2225</v>
      </c>
      <c r="L93" s="17"/>
      <c r="M93" s="17"/>
      <c r="N93" s="17"/>
      <c r="O93" s="17"/>
      <c r="P93" s="17"/>
      <c r="Q93" s="17"/>
      <c r="R93" s="17"/>
      <c r="S93" s="17">
        <v>531</v>
      </c>
      <c r="T93" s="17"/>
      <c r="U93" s="17"/>
      <c r="V93" s="17"/>
      <c r="W93" s="17">
        <v>55</v>
      </c>
      <c r="X93" s="17"/>
      <c r="Y93" s="17"/>
      <c r="Z93" s="17"/>
      <c r="AA93" s="17">
        <v>12</v>
      </c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>
        <v>13</v>
      </c>
    </row>
    <row r="94" spans="1:41" ht="20.25">
      <c r="C94" s="31" t="s">
        <v>129</v>
      </c>
      <c r="D94" s="17">
        <f>D92+D93</f>
        <v>221011</v>
      </c>
      <c r="E94" s="17">
        <f t="shared" ref="E94:AO94" si="7">E92+E93</f>
        <v>27794</v>
      </c>
      <c r="F94" s="17">
        <f t="shared" si="7"/>
        <v>22000</v>
      </c>
      <c r="G94" s="17">
        <f t="shared" si="7"/>
        <v>17094</v>
      </c>
      <c r="H94" s="17">
        <f t="shared" si="7"/>
        <v>4360</v>
      </c>
      <c r="I94" s="17">
        <f t="shared" si="7"/>
        <v>120</v>
      </c>
      <c r="J94" s="17">
        <f t="shared" si="7"/>
        <v>50</v>
      </c>
      <c r="K94" s="17">
        <f t="shared" si="7"/>
        <v>42167</v>
      </c>
      <c r="L94" s="17">
        <f t="shared" si="7"/>
        <v>35396</v>
      </c>
      <c r="M94" s="17">
        <f t="shared" si="7"/>
        <v>2065</v>
      </c>
      <c r="N94" s="17">
        <f t="shared" si="7"/>
        <v>100</v>
      </c>
      <c r="O94" s="17">
        <f t="shared" si="7"/>
        <v>435</v>
      </c>
      <c r="P94" s="17">
        <f t="shared" si="7"/>
        <v>25</v>
      </c>
      <c r="Q94" s="17">
        <f t="shared" si="7"/>
        <v>1660</v>
      </c>
      <c r="R94" s="17">
        <f t="shared" si="7"/>
        <v>261</v>
      </c>
      <c r="S94" s="17">
        <f t="shared" si="7"/>
        <v>81637</v>
      </c>
      <c r="T94" s="17">
        <f t="shared" si="7"/>
        <v>56210</v>
      </c>
      <c r="U94" s="17">
        <f t="shared" si="7"/>
        <v>11427</v>
      </c>
      <c r="V94" s="17">
        <f t="shared" si="7"/>
        <v>13469</v>
      </c>
      <c r="W94" s="17">
        <f t="shared" si="7"/>
        <v>26600</v>
      </c>
      <c r="X94" s="17">
        <f t="shared" si="7"/>
        <v>3086</v>
      </c>
      <c r="Y94" s="17">
        <f t="shared" si="7"/>
        <v>625</v>
      </c>
      <c r="Z94" s="17">
        <f t="shared" si="7"/>
        <v>22834</v>
      </c>
      <c r="AA94" s="17">
        <f t="shared" si="7"/>
        <v>880</v>
      </c>
      <c r="AB94" s="17">
        <f t="shared" si="7"/>
        <v>119</v>
      </c>
      <c r="AC94" s="17">
        <f t="shared" si="7"/>
        <v>122</v>
      </c>
      <c r="AD94" s="17">
        <f t="shared" si="7"/>
        <v>62</v>
      </c>
      <c r="AE94" s="17">
        <f t="shared" si="7"/>
        <v>62</v>
      </c>
      <c r="AF94" s="17">
        <f t="shared" si="7"/>
        <v>58</v>
      </c>
      <c r="AG94" s="17">
        <f t="shared" si="7"/>
        <v>31</v>
      </c>
      <c r="AH94" s="17">
        <f t="shared" si="7"/>
        <v>10</v>
      </c>
      <c r="AI94" s="17">
        <f t="shared" si="7"/>
        <v>10</v>
      </c>
      <c r="AJ94" s="17">
        <f t="shared" si="7"/>
        <v>47</v>
      </c>
      <c r="AK94" s="17">
        <f t="shared" si="7"/>
        <v>47</v>
      </c>
      <c r="AL94" s="17">
        <f t="shared" si="7"/>
        <v>119</v>
      </c>
      <c r="AM94" s="17">
        <f t="shared" si="7"/>
        <v>98</v>
      </c>
      <c r="AN94" s="17">
        <f t="shared" si="7"/>
        <v>83</v>
      </c>
      <c r="AO94" s="17">
        <f t="shared" si="7"/>
        <v>19933</v>
      </c>
    </row>
  </sheetData>
  <mergeCells count="20">
    <mergeCell ref="L5:R5"/>
    <mergeCell ref="S5:S6"/>
    <mergeCell ref="T5:V5"/>
    <mergeCell ref="W5:W6"/>
    <mergeCell ref="C1:AO1"/>
    <mergeCell ref="C2:AO2"/>
    <mergeCell ref="C3:AO3"/>
    <mergeCell ref="A4:AO4"/>
    <mergeCell ref="A5:A6"/>
    <mergeCell ref="B5:B6"/>
    <mergeCell ref="C5:C6"/>
    <mergeCell ref="D5:D6"/>
    <mergeCell ref="E5:E6"/>
    <mergeCell ref="F5:F6"/>
    <mergeCell ref="X5:Z5"/>
    <mergeCell ref="AA5:AA6"/>
    <mergeCell ref="AB5:AN5"/>
    <mergeCell ref="AO5:AO6"/>
    <mergeCell ref="G5:J5"/>
    <mergeCell ref="K5:K6"/>
  </mergeCells>
  <pageMargins left="0.15748031496062992" right="0.19685039370078741" top="0.15748031496062992" bottom="0.15748031496062992" header="0.31496062992125984" footer="0.15748031496062992"/>
  <pageSetup paperSize="9" scale="2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исследования</vt:lpstr>
      <vt:lpstr>исследования!Заголовки_для_печати</vt:lpstr>
      <vt:lpstr>исследования!Область_печати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Иванова</cp:lastModifiedBy>
  <cp:lastPrinted>2022-12-28T09:28:01Z</cp:lastPrinted>
  <dcterms:created xsi:type="dcterms:W3CDTF">2020-11-24T12:42:23Z</dcterms:created>
  <dcterms:modified xsi:type="dcterms:W3CDTF">2023-12-28T11:22:01Z</dcterms:modified>
</cp:coreProperties>
</file>