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J8" i="3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G93" i="5"/>
  <c r="G93" i="3"/>
  <c r="G93" i="4"/>
  <c r="I9" i="1" l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8"/>
  <c r="I93" l="1"/>
  <c r="I95" s="1"/>
  <c r="I93" i="3"/>
  <c r="I93" i="4"/>
  <c r="I93" i="5"/>
  <c r="E93"/>
  <c r="F93"/>
  <c r="H93"/>
  <c r="D93"/>
  <c r="E93" i="4"/>
  <c r="F93"/>
  <c r="H93"/>
  <c r="D93"/>
  <c r="E93" i="3"/>
  <c r="F93"/>
  <c r="H93"/>
  <c r="D93"/>
  <c r="D9" i="1" l="1"/>
  <c r="J9" s="1"/>
  <c r="E9"/>
  <c r="F9"/>
  <c r="G9"/>
  <c r="H9"/>
  <c r="D10"/>
  <c r="E10"/>
  <c r="F10"/>
  <c r="G10"/>
  <c r="H10"/>
  <c r="D11"/>
  <c r="E11"/>
  <c r="F11"/>
  <c r="G11"/>
  <c r="H11"/>
  <c r="D12"/>
  <c r="J12" s="1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J17" s="1"/>
  <c r="E17"/>
  <c r="F17"/>
  <c r="G17"/>
  <c r="H17"/>
  <c r="D18"/>
  <c r="E18"/>
  <c r="F18"/>
  <c r="G18"/>
  <c r="H18"/>
  <c r="D19"/>
  <c r="E19"/>
  <c r="F19"/>
  <c r="G19"/>
  <c r="H19"/>
  <c r="D92"/>
  <c r="E92"/>
  <c r="F92"/>
  <c r="G92"/>
  <c r="H92"/>
  <c r="D20"/>
  <c r="J20" s="1"/>
  <c r="E20"/>
  <c r="F20"/>
  <c r="G20"/>
  <c r="H20"/>
  <c r="D21"/>
  <c r="E21"/>
  <c r="F21"/>
  <c r="G21"/>
  <c r="H21"/>
  <c r="D22"/>
  <c r="E22"/>
  <c r="F22"/>
  <c r="G22"/>
  <c r="H22"/>
  <c r="D23"/>
  <c r="J23" s="1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J28" s="1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J32" s="1"/>
  <c r="E32"/>
  <c r="F32"/>
  <c r="G32"/>
  <c r="H32"/>
  <c r="D33"/>
  <c r="E33"/>
  <c r="F33"/>
  <c r="G33"/>
  <c r="H33"/>
  <c r="D34"/>
  <c r="E34"/>
  <c r="F34"/>
  <c r="G34"/>
  <c r="H34"/>
  <c r="D35"/>
  <c r="J35" s="1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J44" s="1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J56" s="1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J68" s="1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J80" s="1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J49" l="1"/>
  <c r="J25"/>
  <c r="J14"/>
  <c r="J42"/>
  <c r="J30"/>
  <c r="J19"/>
  <c r="J33"/>
  <c r="J21"/>
  <c r="J10"/>
  <c r="J26"/>
  <c r="J15"/>
  <c r="J73"/>
  <c r="J92"/>
  <c r="J37"/>
  <c r="J90"/>
  <c r="J67"/>
  <c r="J85"/>
  <c r="J61"/>
  <c r="J78"/>
  <c r="J66"/>
  <c r="J54"/>
  <c r="J83"/>
  <c r="J71"/>
  <c r="J59"/>
  <c r="J47"/>
  <c r="J88"/>
  <c r="J76"/>
  <c r="J64"/>
  <c r="J52"/>
  <c r="J40"/>
  <c r="J81"/>
  <c r="J69"/>
  <c r="J57"/>
  <c r="J45"/>
  <c r="J86"/>
  <c r="J74"/>
  <c r="J62"/>
  <c r="J50"/>
  <c r="J38"/>
  <c r="J91"/>
  <c r="J79"/>
  <c r="J55"/>
  <c r="J43"/>
  <c r="J31"/>
  <c r="J84"/>
  <c r="J72"/>
  <c r="J60"/>
  <c r="J48"/>
  <c r="J36"/>
  <c r="J24"/>
  <c r="J13"/>
  <c r="J89"/>
  <c r="J77"/>
  <c r="J65"/>
  <c r="J53"/>
  <c r="J41"/>
  <c r="J29"/>
  <c r="J18"/>
  <c r="J82"/>
  <c r="J70"/>
  <c r="J58"/>
  <c r="J46"/>
  <c r="J34"/>
  <c r="J22"/>
  <c r="J11"/>
  <c r="J87"/>
  <c r="J75"/>
  <c r="J63"/>
  <c r="J51"/>
  <c r="J39"/>
  <c r="J27"/>
  <c r="J16"/>
  <c r="J93" i="3"/>
  <c r="J93" i="4"/>
  <c r="J93" i="5"/>
  <c r="J94" i="1"/>
  <c r="C2" i="3" l="1"/>
  <c r="C2" i="4" s="1"/>
  <c r="C2" i="5" s="1"/>
  <c r="C4" i="3"/>
  <c r="C4" i="4" s="1"/>
  <c r="C4" i="5" s="1"/>
  <c r="E8" i="1" l="1"/>
  <c r="E93" s="1"/>
  <c r="F8"/>
  <c r="G8"/>
  <c r="G93" s="1"/>
  <c r="H8"/>
  <c r="H93" s="1"/>
  <c r="G95" l="1"/>
  <c r="F93"/>
  <c r="F95" s="1"/>
  <c r="H95"/>
  <c r="E95"/>
  <c r="D8"/>
  <c r="J8" s="1"/>
  <c r="D93" l="1"/>
  <c r="D95" s="1"/>
  <c r="J93" l="1"/>
  <c r="J95" l="1"/>
</calcChain>
</file>

<file path=xl/sharedStrings.xml><?xml version="1.0" encoding="utf-8"?>
<sst xmlns="http://schemas.openxmlformats.org/spreadsheetml/2006/main" count="404" uniqueCount="107">
  <si>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</si>
  <si>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</si>
  <si>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</si>
  <si>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</si>
  <si>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</si>
  <si>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</si>
  <si>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</si>
  <si>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</si>
  <si>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</si>
  <si>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</si>
  <si>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</si>
  <si>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</si>
  <si>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</si>
  <si>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</si>
  <si>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</si>
  <si>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</si>
  <si>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</si>
  <si>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</si>
  <si>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</si>
  <si>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</si>
  <si>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</si>
  <si>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</si>
  <si>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</si>
  <si>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</si>
  <si>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</si>
  <si>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</si>
  <si>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</si>
  <si>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</si>
  <si>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</si>
  <si>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</si>
  <si>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</si>
  <si>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</si>
  <si>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</si>
  <si>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</si>
  <si>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</si>
  <si>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</si>
  <si>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</si>
  <si>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</si>
  <si>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</si>
  <si>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</si>
  <si>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</si>
  <si>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</si>
  <si>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</si>
  <si>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</si>
  <si>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</si>
  <si>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</si>
  <si>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</si>
  <si>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</si>
  <si>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</si>
  <si>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</si>
  <si>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</si>
  <si>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</si>
  <si>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</si>
  <si>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</si>
  <si>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</si>
  <si>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</si>
  <si>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</si>
  <si>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</si>
  <si>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</si>
  <si>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</si>
  <si>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</si>
  <si>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</si>
  <si>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</si>
  <si>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</si>
  <si>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</si>
  <si>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</si>
  <si>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</si>
  <si>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</si>
  <si>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</si>
  <si>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</si>
  <si>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</si>
  <si>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</si>
  <si>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</si>
  <si>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</si>
  <si>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</si>
  <si>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</si>
  <si>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</si>
  <si>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</si>
  <si>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</si>
  <si>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</si>
  <si>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</si>
  <si>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</si>
  <si>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</si>
  <si>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</si>
  <si>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</si>
  <si>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</si>
  <si>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</si>
  <si>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</si>
  <si>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</si>
  <si>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</si>
  <si>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</si>
  <si>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</si>
  <si>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</si>
  <si>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</si>
  <si>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</si>
  <si>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</si>
  <si>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</si>
  <si>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</si>
  <si>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</si>
  <si>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</si>
  <si>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</si>
  <si>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</si>
  <si>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</si>
  <si>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</si>
  <si>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</si>
  <si>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</si>
  <si>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Утверждено на заседании Комиссии по разработке Территориальной программы ОМС от 26.06.2023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</si>
</sst>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3" fontId="0" fillId="0" borderId="4" xfId="0" applyNumberFormat="1" applyFill="1" applyBorder="1"/>
    <xf numFmtId="0" fontId="0" fillId="2" borderId="0" xfId="0" applyFill="1"/>
    <xf numFmtId="0" fontId="0" fillId="2" borderId="4" xfId="0" applyFill="1" applyBorder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M97"/>
  <sheetViews>
    <sheetView tabSelected="1" zoomScale="70" zoomScaleNormal="70" workbookViewId="0">
      <pane xSplit="3" ySplit="7" topLeftCell="D83" activePane="bottomRight" state="frozen"/>
      <selection pane="topRight" activeCell="C1" sqref="C1"/>
      <selection pane="bottomLeft" activeCell="A8" sqref="A8"/>
      <selection pane="bottomRight" activeCell="J104" sqref="J104"/>
    </sheetView>
  </sheetViews>
  <sheetFormatPr defaultColWidth="8.85546875" defaultRowHeight="18.75"/>
  <cols>
    <col min="1" max="1" width="4.42578125" style="38" customWidth="1"/>
    <col min="2" max="2" width="8.85546875" style="13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1.5703125" style="3" customWidth="1"/>
    <col min="10" max="10" width="23.85546875" style="2" customWidth="1"/>
    <col min="11" max="11" width="17.5703125" style="3" customWidth="1"/>
    <col min="12" max="12" width="14.85546875" style="3" customWidth="1"/>
    <col min="13" max="13" width="12.28515625" style="3" customWidth="1"/>
    <col min="14" max="16384" width="8.85546875" style="3"/>
  </cols>
  <sheetData>
    <row r="1" spans="1:13" ht="24.75" customHeight="1">
      <c r="A1" s="33"/>
      <c r="C1" s="1"/>
      <c r="D1" s="1"/>
      <c r="E1" s="1"/>
      <c r="F1" s="1"/>
      <c r="G1" s="1"/>
      <c r="H1" s="46" t="s">
        <v>75</v>
      </c>
      <c r="I1" s="46"/>
      <c r="J1" s="46"/>
    </row>
    <row r="2" spans="1:13" ht="21" customHeight="1">
      <c r="A2" s="33"/>
      <c r="C2" s="51" t="s">
        <v>106</v>
      </c>
      <c r="D2" s="51"/>
      <c r="E2" s="51"/>
      <c r="F2" s="51"/>
      <c r="G2" s="51"/>
      <c r="H2" s="51"/>
      <c r="I2" s="51"/>
      <c r="J2" s="51"/>
    </row>
    <row r="3" spans="1:13">
      <c r="A3" s="34"/>
      <c r="C3" s="4"/>
      <c r="D3" s="4"/>
      <c r="E3" s="4"/>
      <c r="F3" s="8"/>
      <c r="G3" s="8"/>
      <c r="H3" s="46"/>
      <c r="I3" s="46"/>
      <c r="J3" s="46"/>
    </row>
    <row r="4" spans="1:13">
      <c r="A4" s="34"/>
      <c r="C4" s="47" t="s">
        <v>78</v>
      </c>
      <c r="D4" s="47"/>
      <c r="E4" s="47"/>
      <c r="F4" s="47"/>
      <c r="G4" s="47"/>
      <c r="H4" s="47"/>
      <c r="I4" s="47"/>
      <c r="J4" s="47"/>
    </row>
    <row r="5" spans="1:13" ht="24" customHeight="1">
      <c r="A5" s="35"/>
      <c r="C5" s="47"/>
      <c r="D5" s="47"/>
      <c r="E5" s="47"/>
      <c r="F5" s="47"/>
      <c r="G5" s="47"/>
      <c r="H5" s="47"/>
      <c r="I5" s="41"/>
      <c r="J5" s="10" t="s">
        <v>74</v>
      </c>
    </row>
    <row r="6" spans="1:13" ht="21.6" customHeight="1">
      <c r="A6" s="45" t="s">
        <v>1</v>
      </c>
      <c r="B6" s="45" t="s">
        <v>79</v>
      </c>
      <c r="C6" s="48" t="s">
        <v>0</v>
      </c>
      <c r="D6" s="49"/>
      <c r="E6" s="49"/>
      <c r="F6" s="49"/>
      <c r="G6" s="49"/>
      <c r="H6" s="49"/>
      <c r="I6" s="49"/>
      <c r="J6" s="50"/>
    </row>
    <row r="7" spans="1:13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3" ht="43.5" customHeight="1">
      <c r="A8" s="36">
        <v>1</v>
      </c>
      <c r="B8" s="17">
        <v>670001</v>
      </c>
      <c r="C8" s="18" t="s">
        <v>12</v>
      </c>
      <c r="D8" s="14">
        <f>согаз!D8+макс!D8+капитал!D8</f>
        <v>0</v>
      </c>
      <c r="E8" s="14">
        <f>согаз!E8+макс!E8+капитал!E8</f>
        <v>0</v>
      </c>
      <c r="F8" s="14">
        <f>согаз!F8+макс!F8+капитал!F8</f>
        <v>0</v>
      </c>
      <c r="G8" s="14">
        <f>согаз!G8+макс!G8+капитал!G8</f>
        <v>11943600</v>
      </c>
      <c r="H8" s="14">
        <f>согаз!H8+макс!H8+капитал!H8</f>
        <v>0</v>
      </c>
      <c r="I8" s="14">
        <f>согаз!I8+макс!I8+капитал!I8</f>
        <v>0</v>
      </c>
      <c r="J8" s="7">
        <f>D8+F8+G8+H8+I8</f>
        <v>11943600</v>
      </c>
      <c r="L8" s="15"/>
    </row>
    <row r="9" spans="1:13" ht="39.75" customHeight="1">
      <c r="A9" s="36">
        <v>2</v>
      </c>
      <c r="B9" s="19">
        <v>670002</v>
      </c>
      <c r="C9" s="18" t="s">
        <v>8</v>
      </c>
      <c r="D9" s="14">
        <f>согаз!D9+макс!D9+капитал!D9</f>
        <v>1375635738.4400003</v>
      </c>
      <c r="E9" s="14">
        <f>согаз!E9+макс!E9+капитал!E9</f>
        <v>279245328</v>
      </c>
      <c r="F9" s="14">
        <f>согаз!F9+макс!F9+капитал!F9</f>
        <v>65019553.189999998</v>
      </c>
      <c r="G9" s="14">
        <f>согаз!G9+макс!G9+капитал!G9</f>
        <v>84549570.530002147</v>
      </c>
      <c r="H9" s="14">
        <f>согаз!H9+макс!H9+капитал!H9</f>
        <v>0</v>
      </c>
      <c r="I9" s="14">
        <f>согаз!I9+макс!I9+капитал!I9</f>
        <v>7397720</v>
      </c>
      <c r="J9" s="7">
        <f t="shared" ref="J9:J72" si="0">D9+F9+G9+H9+I9</f>
        <v>1532602582.1600025</v>
      </c>
      <c r="L9" s="15"/>
      <c r="M9" s="15"/>
    </row>
    <row r="10" spans="1:13" ht="39.75" customHeight="1">
      <c r="A10" s="36">
        <v>3</v>
      </c>
      <c r="B10" s="19">
        <v>670003</v>
      </c>
      <c r="C10" s="18" t="s">
        <v>9</v>
      </c>
      <c r="D10" s="14">
        <f>согаз!D10+макс!D10+капитал!D10</f>
        <v>165324365.35999995</v>
      </c>
      <c r="E10" s="14">
        <f>согаз!E10+макс!E10+капитал!E10</f>
        <v>3905298</v>
      </c>
      <c r="F10" s="14">
        <f>согаз!F10+макс!F10+капитал!F10</f>
        <v>46079019.710000008</v>
      </c>
      <c r="G10" s="14">
        <f>согаз!G10+макс!G10+капитал!G10</f>
        <v>45196066.689999998</v>
      </c>
      <c r="H10" s="14">
        <f>согаз!H10+макс!H10+капитал!H10</f>
        <v>0</v>
      </c>
      <c r="I10" s="14">
        <f>согаз!I10+макс!I10+капитал!I10</f>
        <v>7233000</v>
      </c>
      <c r="J10" s="7">
        <f t="shared" si="0"/>
        <v>263832451.75999996</v>
      </c>
      <c r="K10" s="15"/>
      <c r="L10" s="15"/>
    </row>
    <row r="11" spans="1:13" ht="39" customHeight="1">
      <c r="A11" s="36">
        <v>4</v>
      </c>
      <c r="B11" s="17">
        <v>670004</v>
      </c>
      <c r="C11" s="18" t="s">
        <v>10</v>
      </c>
      <c r="D11" s="14">
        <f>согаз!D11+макс!D11+капитал!D11</f>
        <v>0</v>
      </c>
      <c r="E11" s="14">
        <f>согаз!E11+макс!E11+капитал!E11</f>
        <v>0</v>
      </c>
      <c r="F11" s="14">
        <f>согаз!F11+макс!F11+капитал!F11</f>
        <v>0</v>
      </c>
      <c r="G11" s="14">
        <f>согаз!G11+макс!G11+капитал!G11</f>
        <v>61278920</v>
      </c>
      <c r="H11" s="14">
        <f>согаз!H11+макс!H11+капитал!H11</f>
        <v>0</v>
      </c>
      <c r="I11" s="14">
        <f>согаз!I11+макс!I11+капитал!I11</f>
        <v>0</v>
      </c>
      <c r="J11" s="7">
        <f t="shared" si="0"/>
        <v>61278920</v>
      </c>
      <c r="K11" s="15"/>
      <c r="L11" s="15"/>
    </row>
    <row r="12" spans="1:13" ht="33.75" customHeight="1">
      <c r="A12" s="36">
        <v>5</v>
      </c>
      <c r="B12" s="19">
        <v>670005</v>
      </c>
      <c r="C12" s="18" t="s">
        <v>11</v>
      </c>
      <c r="D12" s="14">
        <f>согаз!D12+макс!D12+капитал!D12</f>
        <v>562147668.0999999</v>
      </c>
      <c r="E12" s="14">
        <f>согаз!E12+макс!E12+капитал!E12</f>
        <v>107689480</v>
      </c>
      <c r="F12" s="14">
        <f>согаз!F12+макс!F12+капитал!F12</f>
        <v>595237335.49000001</v>
      </c>
      <c r="G12" s="14">
        <f>согаз!G12+макс!G12+капитал!G12</f>
        <v>97424312.140000001</v>
      </c>
      <c r="H12" s="14">
        <f>согаз!H12+макс!H12+капитал!H12</f>
        <v>0</v>
      </c>
      <c r="I12" s="14">
        <f>согаз!I12+макс!I12+капитал!I12</f>
        <v>0</v>
      </c>
      <c r="J12" s="7">
        <f t="shared" si="0"/>
        <v>1254809315.73</v>
      </c>
      <c r="K12" s="15"/>
      <c r="L12" s="15"/>
    </row>
    <row r="13" spans="1:13" ht="35.25" customHeight="1">
      <c r="A13" s="36">
        <v>6</v>
      </c>
      <c r="B13" s="17">
        <v>670006</v>
      </c>
      <c r="C13" s="18" t="s">
        <v>47</v>
      </c>
      <c r="D13" s="14">
        <f>согаз!D13+макс!D13+капитал!D13</f>
        <v>19899321.539999999</v>
      </c>
      <c r="E13" s="14">
        <f>согаз!E13+макс!E13+капитал!E13</f>
        <v>0</v>
      </c>
      <c r="F13" s="14">
        <f>согаз!F13+макс!F13+капитал!F13</f>
        <v>0</v>
      </c>
      <c r="G13" s="14">
        <f>согаз!G13+макс!G13+капитал!G13</f>
        <v>0</v>
      </c>
      <c r="H13" s="14">
        <f>согаз!H13+макс!H13+капитал!H13</f>
        <v>0</v>
      </c>
      <c r="I13" s="14">
        <f>согаз!I13+макс!I13+капитал!I13</f>
        <v>0</v>
      </c>
      <c r="J13" s="7">
        <f t="shared" si="0"/>
        <v>19899321.539999999</v>
      </c>
      <c r="K13" s="15"/>
      <c r="L13" s="15"/>
    </row>
    <row r="14" spans="1:13" ht="30" customHeight="1">
      <c r="A14" s="36">
        <v>7</v>
      </c>
      <c r="B14" s="17">
        <v>670008</v>
      </c>
      <c r="C14" s="18" t="s">
        <v>84</v>
      </c>
      <c r="D14" s="14">
        <f>согаз!D14+макс!D14+капитал!D14</f>
        <v>0</v>
      </c>
      <c r="E14" s="14">
        <f>согаз!E14+макс!E14+капитал!E14</f>
        <v>0</v>
      </c>
      <c r="F14" s="14">
        <f>согаз!F14+макс!F14+капитал!F14</f>
        <v>0</v>
      </c>
      <c r="G14" s="14">
        <f>согаз!G14+макс!G14+капитал!G14</f>
        <v>34018530</v>
      </c>
      <c r="H14" s="14">
        <f>согаз!H14+макс!H14+капитал!H14</f>
        <v>0</v>
      </c>
      <c r="I14" s="14">
        <f>согаз!I14+макс!I14+капитал!I14</f>
        <v>0</v>
      </c>
      <c r="J14" s="7">
        <f t="shared" si="0"/>
        <v>34018530</v>
      </c>
      <c r="K14" s="15"/>
      <c r="L14" s="15"/>
    </row>
    <row r="15" spans="1:13" ht="19.5" customHeight="1">
      <c r="A15" s="36">
        <v>8</v>
      </c>
      <c r="B15" s="17">
        <v>670009</v>
      </c>
      <c r="C15" s="18" t="s">
        <v>37</v>
      </c>
      <c r="D15" s="14">
        <f>согаз!D15+макс!D15+капитал!D15</f>
        <v>0</v>
      </c>
      <c r="E15" s="14">
        <f>согаз!E15+макс!E15+капитал!E15</f>
        <v>0</v>
      </c>
      <c r="F15" s="14">
        <f>согаз!F15+макс!F15+капитал!F15</f>
        <v>0</v>
      </c>
      <c r="G15" s="14">
        <f>согаз!G15+макс!G15+капитал!G15</f>
        <v>24804700</v>
      </c>
      <c r="H15" s="14">
        <f>согаз!H15+макс!H15+капитал!H15</f>
        <v>0</v>
      </c>
      <c r="I15" s="14">
        <f>согаз!I15+макс!I15+капитал!I15</f>
        <v>0</v>
      </c>
      <c r="J15" s="7">
        <f t="shared" si="0"/>
        <v>24804700</v>
      </c>
      <c r="K15" s="15"/>
      <c r="L15" s="15"/>
    </row>
    <row r="16" spans="1:13" ht="19.5" customHeight="1">
      <c r="A16" s="36">
        <v>9</v>
      </c>
      <c r="B16" s="17">
        <v>670010</v>
      </c>
      <c r="C16" s="18" t="s">
        <v>40</v>
      </c>
      <c r="D16" s="14">
        <f>согаз!D16+макс!D16+капитал!D16</f>
        <v>0</v>
      </c>
      <c r="E16" s="14">
        <f>согаз!E16+макс!E16+капитал!E16</f>
        <v>0</v>
      </c>
      <c r="F16" s="14">
        <f>согаз!F16+макс!F16+капитал!F16</f>
        <v>0</v>
      </c>
      <c r="G16" s="14">
        <f>согаз!G16+макс!G16+капитал!G16</f>
        <v>25262510</v>
      </c>
      <c r="H16" s="14">
        <f>согаз!H16+макс!H16+капитал!H16</f>
        <v>0</v>
      </c>
      <c r="I16" s="14">
        <f>согаз!I16+макс!I16+капитал!I16</f>
        <v>0</v>
      </c>
      <c r="J16" s="7">
        <f t="shared" si="0"/>
        <v>25262510</v>
      </c>
      <c r="K16" s="15"/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f>согаз!D17+макс!D17+капитал!D17</f>
        <v>0</v>
      </c>
      <c r="E17" s="14">
        <f>согаз!E17+макс!E17+капитал!E17</f>
        <v>0</v>
      </c>
      <c r="F17" s="14">
        <f>согаз!F17+макс!F17+капитал!F17</f>
        <v>0</v>
      </c>
      <c r="G17" s="14">
        <f>согаз!G17+макс!G17+капитал!G17</f>
        <v>25858870</v>
      </c>
      <c r="H17" s="14">
        <f>согаз!H17+макс!H17+капитал!H17</f>
        <v>0</v>
      </c>
      <c r="I17" s="14">
        <f>согаз!I17+макс!I17+капитал!I17</f>
        <v>0</v>
      </c>
      <c r="J17" s="7">
        <f t="shared" si="0"/>
        <v>25858870</v>
      </c>
      <c r="K17" s="15"/>
      <c r="L17" s="15"/>
    </row>
    <row r="18" spans="1:12" ht="19.5" customHeight="1">
      <c r="A18" s="36">
        <v>11</v>
      </c>
      <c r="B18" s="19">
        <v>670012</v>
      </c>
      <c r="C18" s="18" t="s">
        <v>85</v>
      </c>
      <c r="D18" s="14">
        <f>согаз!D18+макс!D18+капитал!D18</f>
        <v>0</v>
      </c>
      <c r="E18" s="14">
        <f>согаз!E18+макс!E18+капитал!E18</f>
        <v>0</v>
      </c>
      <c r="F18" s="14">
        <f>согаз!F18+макс!F18+капитал!F18</f>
        <v>0</v>
      </c>
      <c r="G18" s="14">
        <f>согаз!G18+макс!G18+капитал!G18</f>
        <v>151360873.69670001</v>
      </c>
      <c r="H18" s="14">
        <f>согаз!H18+макс!H18+капитал!H18</f>
        <v>24539849.857008442</v>
      </c>
      <c r="I18" s="14">
        <f>согаз!I18+макс!I18+капитал!I18</f>
        <v>0</v>
      </c>
      <c r="J18" s="7">
        <f t="shared" si="0"/>
        <v>175900723.55370843</v>
      </c>
      <c r="K18" s="15"/>
      <c r="L18" s="15"/>
    </row>
    <row r="19" spans="1:12" ht="21" customHeight="1">
      <c r="A19" s="36">
        <v>12</v>
      </c>
      <c r="B19" s="19">
        <v>670013</v>
      </c>
      <c r="C19" s="18" t="s">
        <v>28</v>
      </c>
      <c r="D19" s="14">
        <f>согаз!D19+макс!D19+капитал!D19</f>
        <v>14798039.889999999</v>
      </c>
      <c r="E19" s="14">
        <f>согаз!E19+макс!E19+капитал!E19</f>
        <v>0</v>
      </c>
      <c r="F19" s="14">
        <f>согаз!F19+макс!F19+капитал!F19</f>
        <v>9798088.0300000012</v>
      </c>
      <c r="G19" s="14">
        <f>согаз!G19+макс!G19+капитал!G19</f>
        <v>55595082.980099998</v>
      </c>
      <c r="H19" s="14">
        <f>согаз!H19+макс!H19+капитал!H19</f>
        <v>0</v>
      </c>
      <c r="I19" s="14">
        <f>согаз!I19+макс!I19+капитал!I19</f>
        <v>0</v>
      </c>
      <c r="J19" s="7">
        <f t="shared" si="0"/>
        <v>80191210.900099993</v>
      </c>
      <c r="K19" s="15"/>
      <c r="L19" s="15"/>
    </row>
    <row r="20" spans="1:12" ht="25.5" customHeight="1">
      <c r="A20" s="36">
        <v>13</v>
      </c>
      <c r="B20" s="19">
        <v>670015</v>
      </c>
      <c r="C20" s="18" t="s">
        <v>29</v>
      </c>
      <c r="D20" s="14">
        <f>согаз!D20+макс!D20+капитал!D20</f>
        <v>57723826.43999999</v>
      </c>
      <c r="E20" s="14">
        <f>согаз!E20+макс!E20+капитал!E20</f>
        <v>0</v>
      </c>
      <c r="F20" s="14">
        <f>согаз!F20+макс!F20+капитал!F20</f>
        <v>9979002.9399999995</v>
      </c>
      <c r="G20" s="14">
        <f>согаз!G20+макс!G20+капитал!G20</f>
        <v>180254235.82949999</v>
      </c>
      <c r="H20" s="14">
        <f>согаз!H20+макс!H20+капитал!H20</f>
        <v>0</v>
      </c>
      <c r="I20" s="14">
        <f>согаз!I20+макс!I20+капитал!I20</f>
        <v>0</v>
      </c>
      <c r="J20" s="7">
        <f t="shared" si="0"/>
        <v>247957065.20949998</v>
      </c>
      <c r="K20" s="15"/>
      <c r="L20" s="15"/>
    </row>
    <row r="21" spans="1:12">
      <c r="A21" s="36">
        <v>14</v>
      </c>
      <c r="B21" s="19">
        <v>670017</v>
      </c>
      <c r="C21" s="18" t="s">
        <v>30</v>
      </c>
      <c r="D21" s="14">
        <f>согаз!D21+макс!D21+капитал!D21</f>
        <v>21025925.909999996</v>
      </c>
      <c r="E21" s="14">
        <f>согаз!E21+макс!E21+капитал!E21</f>
        <v>0</v>
      </c>
      <c r="F21" s="14">
        <f>согаз!F21+макс!F21+капитал!F21</f>
        <v>8143258.5799999991</v>
      </c>
      <c r="G21" s="14">
        <f>согаз!G21+макс!G21+капитал!G21</f>
        <v>65795876.830900006</v>
      </c>
      <c r="H21" s="14">
        <f>согаз!H21+макс!H21+капитал!H21</f>
        <v>0</v>
      </c>
      <c r="I21" s="14">
        <f>согаз!I21+макс!I21+капитал!I21</f>
        <v>0</v>
      </c>
      <c r="J21" s="7">
        <f t="shared" si="0"/>
        <v>94965061.320899993</v>
      </c>
      <c r="K21" s="15"/>
      <c r="L21" s="15"/>
    </row>
    <row r="22" spans="1:12">
      <c r="A22" s="36">
        <v>15</v>
      </c>
      <c r="B22" s="19">
        <v>670018</v>
      </c>
      <c r="C22" s="18" t="s">
        <v>31</v>
      </c>
      <c r="D22" s="14">
        <f>согаз!D22+макс!D22+капитал!D22</f>
        <v>34044624.859999985</v>
      </c>
      <c r="E22" s="14">
        <f>согаз!E22+макс!E22+капитал!E22</f>
        <v>0</v>
      </c>
      <c r="F22" s="14">
        <f>согаз!F22+макс!F22+капитал!F22</f>
        <v>16614345.289999999</v>
      </c>
      <c r="G22" s="14">
        <f>согаз!G22+макс!G22+капитал!G22</f>
        <v>109532879.44819999</v>
      </c>
      <c r="H22" s="14">
        <f>согаз!H22+макс!H22+капитал!H22</f>
        <v>0</v>
      </c>
      <c r="I22" s="14">
        <f>согаз!I22+макс!I22+капитал!I22</f>
        <v>0</v>
      </c>
      <c r="J22" s="7">
        <f t="shared" si="0"/>
        <v>160191849.59819996</v>
      </c>
      <c r="K22" s="15"/>
      <c r="L22" s="15"/>
    </row>
    <row r="23" spans="1:12">
      <c r="A23" s="36">
        <v>16</v>
      </c>
      <c r="B23" s="19">
        <v>670019</v>
      </c>
      <c r="C23" s="18" t="s">
        <v>32</v>
      </c>
      <c r="D23" s="14">
        <f>согаз!D23+макс!D23+капитал!D23</f>
        <v>538303.26</v>
      </c>
      <c r="E23" s="14">
        <f>согаз!E23+макс!E23+капитал!E23</f>
        <v>0</v>
      </c>
      <c r="F23" s="14">
        <f>согаз!F23+макс!F23+капитал!F23</f>
        <v>571346.05000000005</v>
      </c>
      <c r="G23" s="14">
        <f>согаз!G23+макс!G23+капитал!G23</f>
        <v>1468261.2657000001</v>
      </c>
      <c r="H23" s="14">
        <f>согаз!H23+макс!H23+капитал!H23</f>
        <v>0</v>
      </c>
      <c r="I23" s="14">
        <f>согаз!I23+макс!I23+капитал!I23</f>
        <v>0</v>
      </c>
      <c r="J23" s="7">
        <f t="shared" si="0"/>
        <v>2577910.5756999999</v>
      </c>
      <c r="K23" s="15"/>
      <c r="L23" s="15"/>
    </row>
    <row r="24" spans="1:12" ht="22.7" customHeight="1">
      <c r="A24" s="36">
        <v>17</v>
      </c>
      <c r="B24" s="19">
        <v>670020</v>
      </c>
      <c r="C24" s="18" t="s">
        <v>101</v>
      </c>
      <c r="D24" s="14">
        <f>согаз!D24+макс!D24+капитал!D24</f>
        <v>22548546.18</v>
      </c>
      <c r="E24" s="14">
        <f>согаз!E24+макс!E24+капитал!E24</f>
        <v>0</v>
      </c>
      <c r="F24" s="14">
        <f>согаз!F24+макс!F24+капитал!F24</f>
        <v>13019540.240000002</v>
      </c>
      <c r="G24" s="14">
        <f>согаз!G24+макс!G24+капитал!G24</f>
        <v>78789060.0616</v>
      </c>
      <c r="H24" s="14">
        <f>согаз!H24+макс!H24+капитал!H24</f>
        <v>0</v>
      </c>
      <c r="I24" s="14">
        <f>согаз!I24+макс!I24+капитал!I24</f>
        <v>0</v>
      </c>
      <c r="J24" s="7">
        <f t="shared" si="0"/>
        <v>114357146.4816</v>
      </c>
      <c r="K24" s="15"/>
      <c r="L24" s="15"/>
    </row>
    <row r="25" spans="1:12">
      <c r="A25" s="36">
        <v>18</v>
      </c>
      <c r="B25" s="19">
        <v>670021</v>
      </c>
      <c r="C25" s="18" t="s">
        <v>33</v>
      </c>
      <c r="D25" s="14">
        <f>согаз!D25+макс!D25+капитал!D25</f>
        <v>109346.96</v>
      </c>
      <c r="E25" s="14">
        <f>согаз!E25+макс!E25+капитал!E25</f>
        <v>0</v>
      </c>
      <c r="F25" s="14">
        <f>согаз!F25+макс!F25+капитал!F25</f>
        <v>206830.41</v>
      </c>
      <c r="G25" s="14">
        <f>согаз!G25+макс!G25+капитал!G25</f>
        <v>1226169.3163999999</v>
      </c>
      <c r="H25" s="14">
        <f>согаз!H25+макс!H25+капитал!H25</f>
        <v>0</v>
      </c>
      <c r="I25" s="14">
        <f>согаз!I25+макс!I25+капитал!I25</f>
        <v>0</v>
      </c>
      <c r="J25" s="7">
        <f t="shared" si="0"/>
        <v>1542346.6864</v>
      </c>
      <c r="K25" s="15"/>
      <c r="L25" s="15"/>
    </row>
    <row r="26" spans="1:12">
      <c r="A26" s="36">
        <v>19</v>
      </c>
      <c r="B26" s="19">
        <v>670022</v>
      </c>
      <c r="C26" s="18" t="s">
        <v>34</v>
      </c>
      <c r="D26" s="14">
        <f>согаз!D26+макс!D26+капитал!D26</f>
        <v>11064238.57</v>
      </c>
      <c r="E26" s="14">
        <f>согаз!E26+макс!E26+капитал!E26</f>
        <v>0</v>
      </c>
      <c r="F26" s="14">
        <f>согаз!F26+макс!F26+капитал!F26</f>
        <v>6567474.2800000003</v>
      </c>
      <c r="G26" s="14">
        <f>согаз!G26+макс!G26+капитал!G26</f>
        <v>53561178.795300007</v>
      </c>
      <c r="H26" s="14">
        <f>согаз!H26+макс!H26+капитал!H26</f>
        <v>0</v>
      </c>
      <c r="I26" s="14">
        <f>согаз!I26+макс!I26+капитал!I26</f>
        <v>0</v>
      </c>
      <c r="J26" s="7">
        <f t="shared" si="0"/>
        <v>71192891.645300001</v>
      </c>
      <c r="K26" s="15"/>
      <c r="L26" s="15"/>
    </row>
    <row r="27" spans="1:12" ht="24.75" customHeight="1">
      <c r="A27" s="36">
        <v>20</v>
      </c>
      <c r="B27" s="19">
        <v>670023</v>
      </c>
      <c r="C27" s="18" t="s">
        <v>35</v>
      </c>
      <c r="D27" s="14">
        <f>согаз!D27+макс!D27+капитал!D27</f>
        <v>19307966.599999998</v>
      </c>
      <c r="E27" s="14">
        <f>согаз!E27+макс!E27+капитал!E27</f>
        <v>0</v>
      </c>
      <c r="F27" s="14">
        <f>согаз!F27+макс!F27+капитал!F27</f>
        <v>6645985.4600000009</v>
      </c>
      <c r="G27" s="14">
        <f>согаз!G27+макс!G27+капитал!G27</f>
        <v>60142060.751800001</v>
      </c>
      <c r="H27" s="14">
        <f>согаз!H27+макс!H27+капитал!H27</f>
        <v>0</v>
      </c>
      <c r="I27" s="14">
        <f>согаз!I27+макс!I27+капитал!I27</f>
        <v>0</v>
      </c>
      <c r="J27" s="7">
        <f t="shared" si="0"/>
        <v>86096012.811800003</v>
      </c>
      <c r="K27" s="15"/>
      <c r="L27" s="15"/>
    </row>
    <row r="28" spans="1:12" ht="24.75" customHeight="1">
      <c r="A28" s="36">
        <v>21</v>
      </c>
      <c r="B28" s="19">
        <v>670024</v>
      </c>
      <c r="C28" s="18" t="s">
        <v>86</v>
      </c>
      <c r="D28" s="14">
        <f>согаз!D28+макс!D28+капитал!D28</f>
        <v>13157025</v>
      </c>
      <c r="E28" s="14">
        <f>согаз!E28+макс!E28+капитал!E28</f>
        <v>0</v>
      </c>
      <c r="F28" s="14">
        <f>согаз!F28+макс!F28+капитал!F28</f>
        <v>8039269.8800000008</v>
      </c>
      <c r="G28" s="14">
        <f>согаз!G28+макс!G28+капитал!G28</f>
        <v>55222859.792400002</v>
      </c>
      <c r="H28" s="14">
        <f>согаз!H28+макс!H28+капитал!H28</f>
        <v>0</v>
      </c>
      <c r="I28" s="14">
        <f>согаз!I28+макс!I28+капитал!I28</f>
        <v>0</v>
      </c>
      <c r="J28" s="7">
        <f t="shared" si="0"/>
        <v>76419154.672399998</v>
      </c>
      <c r="K28" s="15"/>
      <c r="L28" s="15"/>
    </row>
    <row r="29" spans="1:12" ht="24" customHeight="1">
      <c r="A29" s="36">
        <v>22</v>
      </c>
      <c r="B29" s="19">
        <v>670026</v>
      </c>
      <c r="C29" s="18" t="s">
        <v>77</v>
      </c>
      <c r="D29" s="14">
        <f>согаз!D29+макс!D29+капитал!D29</f>
        <v>44370917.210000001</v>
      </c>
      <c r="E29" s="14">
        <f>согаз!E29+макс!E29+капитал!E29</f>
        <v>0</v>
      </c>
      <c r="F29" s="14">
        <f>согаз!F29+макс!F29+капитал!F29</f>
        <v>11883947.210000001</v>
      </c>
      <c r="G29" s="14">
        <f>согаз!G29+макс!G29+капитал!G29</f>
        <v>135693196.3281</v>
      </c>
      <c r="H29" s="14">
        <f>согаз!H29+макс!H29+капитал!H29</f>
        <v>0</v>
      </c>
      <c r="I29" s="14">
        <f>согаз!I29+макс!I29+капитал!I29</f>
        <v>0</v>
      </c>
      <c r="J29" s="7">
        <f t="shared" si="0"/>
        <v>191948060.74809998</v>
      </c>
      <c r="K29" s="15"/>
      <c r="L29" s="15"/>
    </row>
    <row r="30" spans="1:12" ht="24.75" customHeight="1">
      <c r="A30" s="36">
        <v>23</v>
      </c>
      <c r="B30" s="19">
        <v>670027</v>
      </c>
      <c r="C30" s="18" t="s">
        <v>38</v>
      </c>
      <c r="D30" s="14">
        <f>согаз!D30+макс!D30+капитал!D30</f>
        <v>205475575.30000001</v>
      </c>
      <c r="E30" s="14">
        <f>согаз!E30+макс!E30+капитал!E30</f>
        <v>0</v>
      </c>
      <c r="F30" s="14">
        <f>согаз!F30+макс!F30+капитал!F30</f>
        <v>28241800.179999996</v>
      </c>
      <c r="G30" s="14">
        <f>согаз!G30+макс!G30+капитал!G30</f>
        <v>332667114.64750004</v>
      </c>
      <c r="H30" s="14">
        <f>согаз!H30+макс!H30+капитал!H30</f>
        <v>0</v>
      </c>
      <c r="I30" s="14">
        <f>согаз!I30+макс!I30+капитал!I30</f>
        <v>0</v>
      </c>
      <c r="J30" s="7">
        <f t="shared" si="0"/>
        <v>566384490.12750006</v>
      </c>
      <c r="K30" s="15"/>
      <c r="L30" s="15"/>
    </row>
    <row r="31" spans="1:12" ht="21.75" customHeight="1">
      <c r="A31" s="36">
        <v>24</v>
      </c>
      <c r="B31" s="19">
        <v>670028</v>
      </c>
      <c r="C31" s="18" t="s">
        <v>39</v>
      </c>
      <c r="D31" s="14">
        <f>согаз!D31+макс!D31+капитал!D31</f>
        <v>54183779.460000001</v>
      </c>
      <c r="E31" s="14">
        <f>согаз!E31+макс!E31+капитал!E31</f>
        <v>0</v>
      </c>
      <c r="F31" s="14">
        <f>согаз!F31+макс!F31+капитал!F31</f>
        <v>22505740.68</v>
      </c>
      <c r="G31" s="14">
        <f>согаз!G31+макс!G31+капитал!G31</f>
        <v>98860405.307699993</v>
      </c>
      <c r="H31" s="14">
        <f>согаз!H31+макс!H31+капитал!H31</f>
        <v>0</v>
      </c>
      <c r="I31" s="14">
        <f>согаз!I31+макс!I31+капитал!I31</f>
        <v>0</v>
      </c>
      <c r="J31" s="7">
        <f t="shared" si="0"/>
        <v>175549925.44769999</v>
      </c>
      <c r="K31" s="15"/>
      <c r="L31" s="15"/>
    </row>
    <row r="32" spans="1:12" ht="21" customHeight="1">
      <c r="A32" s="36">
        <v>25</v>
      </c>
      <c r="B32" s="20">
        <v>670029</v>
      </c>
      <c r="C32" s="21" t="s">
        <v>87</v>
      </c>
      <c r="D32" s="14">
        <f>согаз!D32+макс!D32+капитал!D32</f>
        <v>223698080.03000003</v>
      </c>
      <c r="E32" s="14">
        <f>согаз!E32+макс!E32+капитал!E32</f>
        <v>0</v>
      </c>
      <c r="F32" s="14">
        <f>согаз!F32+макс!F32+капитал!F32</f>
        <v>23928371.66</v>
      </c>
      <c r="G32" s="14">
        <f>согаз!G32+макс!G32+капитал!G32</f>
        <v>276909918.34430003</v>
      </c>
      <c r="H32" s="14">
        <f>согаз!H32+макс!H32+капитал!H32</f>
        <v>0</v>
      </c>
      <c r="I32" s="14">
        <f>согаз!I32+макс!I32+капитал!I32</f>
        <v>0</v>
      </c>
      <c r="J32" s="7">
        <f t="shared" si="0"/>
        <v>524536370.03430009</v>
      </c>
      <c r="K32" s="15"/>
      <c r="L32" s="15"/>
    </row>
    <row r="33" spans="1:12">
      <c r="A33" s="36">
        <v>26</v>
      </c>
      <c r="B33" s="19">
        <v>670030</v>
      </c>
      <c r="C33" s="18" t="s">
        <v>100</v>
      </c>
      <c r="D33" s="14">
        <f>согаз!D33+макс!D33+капитал!D33</f>
        <v>28489766.019999996</v>
      </c>
      <c r="E33" s="14">
        <f>согаз!E33+макс!E33+капитал!E33</f>
        <v>0</v>
      </c>
      <c r="F33" s="14">
        <f>согаз!F33+макс!F33+капитал!F33</f>
        <v>10479806.329999998</v>
      </c>
      <c r="G33" s="14">
        <f>согаз!G33+макс!G33+капитал!G33</f>
        <v>95253336.827800006</v>
      </c>
      <c r="H33" s="14">
        <f>согаз!H33+макс!H33+капитал!H33</f>
        <v>0</v>
      </c>
      <c r="I33" s="14">
        <f>согаз!I33+макс!I33+капитал!I33</f>
        <v>0</v>
      </c>
      <c r="J33" s="7">
        <f t="shared" si="0"/>
        <v>134222909.1778</v>
      </c>
      <c r="K33" s="15"/>
      <c r="L33" s="15"/>
    </row>
    <row r="34" spans="1:12">
      <c r="A34" s="36">
        <v>27</v>
      </c>
      <c r="B34" s="19">
        <v>670033</v>
      </c>
      <c r="C34" s="18" t="s">
        <v>42</v>
      </c>
      <c r="D34" s="14">
        <f>согаз!D34+макс!D34+капитал!D34</f>
        <v>11224200.220000003</v>
      </c>
      <c r="E34" s="14">
        <f>согаз!E34+макс!E34+капитал!E34</f>
        <v>0</v>
      </c>
      <c r="F34" s="14">
        <f>согаз!F34+макс!F34+капитал!F34</f>
        <v>9193426.5899999999</v>
      </c>
      <c r="G34" s="14">
        <f>согаз!G34+макс!G34+капитал!G34</f>
        <v>44389656.750199996</v>
      </c>
      <c r="H34" s="14">
        <f>согаз!H34+макс!H34+капитал!H34</f>
        <v>0</v>
      </c>
      <c r="I34" s="14">
        <f>согаз!I34+макс!I34+капитал!I34</f>
        <v>0</v>
      </c>
      <c r="J34" s="7">
        <f t="shared" si="0"/>
        <v>64807283.560199998</v>
      </c>
      <c r="K34" s="15"/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f>согаз!D35+макс!D35+капитал!D35</f>
        <v>1200084.19</v>
      </c>
      <c r="E35" s="14">
        <f>согаз!E35+макс!E35+капитал!E35</f>
        <v>0</v>
      </c>
      <c r="F35" s="14">
        <f>согаз!F35+макс!F35+капитал!F35</f>
        <v>577838.62999999989</v>
      </c>
      <c r="G35" s="14">
        <f>согаз!G35+макс!G35+капитал!G35</f>
        <v>2691155.8957000002</v>
      </c>
      <c r="H35" s="14">
        <f>согаз!H35+макс!H35+капитал!H35</f>
        <v>0</v>
      </c>
      <c r="I35" s="14">
        <f>согаз!I35+макс!I35+капитал!I35</f>
        <v>0</v>
      </c>
      <c r="J35" s="7">
        <f t="shared" si="0"/>
        <v>4469078.7157000005</v>
      </c>
      <c r="K35" s="15"/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f>согаз!D36+макс!D36+капитал!D36</f>
        <v>132488468.34000002</v>
      </c>
      <c r="E36" s="14">
        <f>согаз!E36+макс!E36+капитал!E36</f>
        <v>0</v>
      </c>
      <c r="F36" s="14">
        <f>согаз!F36+макс!F36+капитал!F36</f>
        <v>23901803.18</v>
      </c>
      <c r="G36" s="14">
        <f>согаз!G36+макс!G36+капитал!G36</f>
        <v>275233039.49290001</v>
      </c>
      <c r="H36" s="14">
        <f>согаз!H36+макс!H36+капитал!H36</f>
        <v>0</v>
      </c>
      <c r="I36" s="14">
        <f>согаз!I36+макс!I36+капитал!I36</f>
        <v>0</v>
      </c>
      <c r="J36" s="7">
        <f t="shared" si="0"/>
        <v>431623311.01289999</v>
      </c>
      <c r="K36" s="15"/>
      <c r="L36" s="15"/>
    </row>
    <row r="37" spans="1:12">
      <c r="A37" s="36">
        <v>30</v>
      </c>
      <c r="B37" s="19">
        <v>670037</v>
      </c>
      <c r="C37" s="18" t="s">
        <v>36</v>
      </c>
      <c r="D37" s="14">
        <f>согаз!D37+макс!D37+капитал!D37</f>
        <v>921110.58000000007</v>
      </c>
      <c r="E37" s="14">
        <f>согаз!E37+макс!E37+капитал!E37</f>
        <v>0</v>
      </c>
      <c r="F37" s="14">
        <f>согаз!F37+макс!F37+капитал!F37</f>
        <v>622219.58000000007</v>
      </c>
      <c r="G37" s="14">
        <f>согаз!G37+макс!G37+капитал!G37</f>
        <v>1820445.814</v>
      </c>
      <c r="H37" s="14">
        <f>согаз!H37+макс!H37+капитал!H37</f>
        <v>0</v>
      </c>
      <c r="I37" s="14">
        <f>согаз!I37+макс!I37+капитал!I37</f>
        <v>0</v>
      </c>
      <c r="J37" s="7">
        <f t="shared" si="0"/>
        <v>3363775.9740000004</v>
      </c>
      <c r="K37" s="15"/>
      <c r="L37" s="15"/>
    </row>
    <row r="38" spans="1:12">
      <c r="A38" s="36">
        <v>31</v>
      </c>
      <c r="B38" s="19">
        <v>670039</v>
      </c>
      <c r="C38" s="18" t="s">
        <v>19</v>
      </c>
      <c r="D38" s="14">
        <f>согаз!D38+макс!D38+капитал!D38</f>
        <v>0</v>
      </c>
      <c r="E38" s="14">
        <f>согаз!E38+макс!E38+капитал!E38</f>
        <v>0</v>
      </c>
      <c r="F38" s="14">
        <f>согаз!F38+макс!F38+капитал!F38</f>
        <v>12090605.340000002</v>
      </c>
      <c r="G38" s="14">
        <f>согаз!G38+макс!G38+капитал!G38</f>
        <v>194979844.58889997</v>
      </c>
      <c r="H38" s="14">
        <f>согаз!H38+макс!H38+капитал!H38</f>
        <v>0</v>
      </c>
      <c r="I38" s="14">
        <f>согаз!I38+макс!I38+капитал!I38</f>
        <v>0</v>
      </c>
      <c r="J38" s="7">
        <f t="shared" si="0"/>
        <v>207070449.92889997</v>
      </c>
      <c r="K38" s="15"/>
      <c r="L38" s="15"/>
    </row>
    <row r="39" spans="1:12">
      <c r="A39" s="36">
        <v>32</v>
      </c>
      <c r="B39" s="19">
        <v>670040</v>
      </c>
      <c r="C39" s="18" t="s">
        <v>20</v>
      </c>
      <c r="D39" s="14">
        <f>согаз!D39+макс!D39+капитал!D39</f>
        <v>0</v>
      </c>
      <c r="E39" s="14">
        <f>согаз!E39+макс!E39+капитал!E39</f>
        <v>0</v>
      </c>
      <c r="F39" s="14">
        <f>согаз!F39+макс!F39+капитал!F39</f>
        <v>25727891.349999998</v>
      </c>
      <c r="G39" s="14">
        <f>согаз!G39+макс!G39+капитал!G39</f>
        <v>134698846.27420002</v>
      </c>
      <c r="H39" s="14">
        <f>согаз!H39+макс!H39+капитал!H39</f>
        <v>0</v>
      </c>
      <c r="I39" s="14">
        <f>согаз!I39+макс!I39+капитал!I39</f>
        <v>0</v>
      </c>
      <c r="J39" s="7">
        <f t="shared" si="0"/>
        <v>160426737.62420002</v>
      </c>
      <c r="K39" s="15"/>
      <c r="L39" s="15"/>
    </row>
    <row r="40" spans="1:12">
      <c r="A40" s="36">
        <v>33</v>
      </c>
      <c r="B40" s="19">
        <v>670041</v>
      </c>
      <c r="C40" s="18" t="s">
        <v>21</v>
      </c>
      <c r="D40" s="14">
        <f>согаз!D40+макс!D40+капитал!D40</f>
        <v>0</v>
      </c>
      <c r="E40" s="14">
        <f>согаз!E40+макс!E40+капитал!E40</f>
        <v>0</v>
      </c>
      <c r="F40" s="14">
        <f>согаз!F40+макс!F40+капитал!F40</f>
        <v>8643414.4399999995</v>
      </c>
      <c r="G40" s="14">
        <f>согаз!G40+макс!G40+капитал!G40</f>
        <v>184432068.926</v>
      </c>
      <c r="H40" s="14">
        <f>согаз!H40+макс!H40+капитал!H40</f>
        <v>0</v>
      </c>
      <c r="I40" s="14">
        <f>согаз!I40+макс!I40+капитал!I40</f>
        <v>0</v>
      </c>
      <c r="J40" s="7">
        <f t="shared" si="0"/>
        <v>193075483.366</v>
      </c>
      <c r="K40" s="15"/>
      <c r="L40" s="15"/>
    </row>
    <row r="41" spans="1:12">
      <c r="A41" s="36">
        <v>34</v>
      </c>
      <c r="B41" s="19">
        <v>670042</v>
      </c>
      <c r="C41" s="18" t="s">
        <v>22</v>
      </c>
      <c r="D41" s="14">
        <f>согаз!D41+макс!D41+капитал!D41</f>
        <v>0</v>
      </c>
      <c r="E41" s="14">
        <f>согаз!E41+макс!E41+капитал!E41</f>
        <v>0</v>
      </c>
      <c r="F41" s="14">
        <f>согаз!F41+макс!F41+капитал!F41</f>
        <v>11687135.5</v>
      </c>
      <c r="G41" s="14">
        <f>согаз!G41+макс!G41+капитал!G41</f>
        <v>121670483.55600001</v>
      </c>
      <c r="H41" s="14">
        <f>согаз!H41+макс!H41+капитал!H41</f>
        <v>0</v>
      </c>
      <c r="I41" s="14">
        <f>согаз!I41+макс!I41+капитал!I41</f>
        <v>0</v>
      </c>
      <c r="J41" s="7">
        <f t="shared" si="0"/>
        <v>133357619.05600001</v>
      </c>
      <c r="K41" s="15"/>
      <c r="L41" s="15"/>
    </row>
    <row r="42" spans="1:12">
      <c r="A42" s="36">
        <v>35</v>
      </c>
      <c r="B42" s="19">
        <v>670043</v>
      </c>
      <c r="C42" s="18" t="s">
        <v>23</v>
      </c>
      <c r="D42" s="14">
        <f>согаз!D42+макс!D42+капитал!D42</f>
        <v>0</v>
      </c>
      <c r="E42" s="14">
        <f>согаз!E42+макс!E42+капитал!E42</f>
        <v>0</v>
      </c>
      <c r="F42" s="14">
        <f>согаз!F42+макс!F42+капитал!F42</f>
        <v>9906154.8099999987</v>
      </c>
      <c r="G42" s="14">
        <f>согаз!G42+макс!G42+капитал!G42</f>
        <v>123278310.54090001</v>
      </c>
      <c r="H42" s="14">
        <f>согаз!H42+макс!H42+капитал!H42</f>
        <v>0</v>
      </c>
      <c r="I42" s="14">
        <f>согаз!I42+макс!I42+капитал!I42</f>
        <v>0</v>
      </c>
      <c r="J42" s="7">
        <f t="shared" si="0"/>
        <v>133184465.35090001</v>
      </c>
      <c r="K42" s="15"/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f>согаз!D43+макс!D43+капитал!D43</f>
        <v>0</v>
      </c>
      <c r="E43" s="14">
        <f>согаз!E43+макс!E43+капитал!E43</f>
        <v>0</v>
      </c>
      <c r="F43" s="14">
        <f>согаз!F43+макс!F43+капитал!F43</f>
        <v>8435814.2699999996</v>
      </c>
      <c r="G43" s="14">
        <f>согаз!G43+макс!G43+капитал!G43</f>
        <v>104312016.26860002</v>
      </c>
      <c r="H43" s="14">
        <f>согаз!H43+макс!H43+капитал!H43</f>
        <v>0</v>
      </c>
      <c r="I43" s="14">
        <f>согаз!I43+макс!I43+капитал!I43</f>
        <v>0</v>
      </c>
      <c r="J43" s="7">
        <f t="shared" si="0"/>
        <v>112747830.53860001</v>
      </c>
      <c r="K43" s="15"/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f>согаз!D44+макс!D44+капитал!D44</f>
        <v>0</v>
      </c>
      <c r="E44" s="14">
        <f>согаз!E44+макс!E44+капитал!E44</f>
        <v>0</v>
      </c>
      <c r="F44" s="14">
        <f>согаз!F44+макс!F44+капитал!F44</f>
        <v>32692500.82</v>
      </c>
      <c r="G44" s="14">
        <f>согаз!G44+макс!G44+капитал!G44</f>
        <v>139601414.96040002</v>
      </c>
      <c r="H44" s="14">
        <f>согаз!H44+макс!H44+капитал!H44</f>
        <v>0</v>
      </c>
      <c r="I44" s="14">
        <f>согаз!I44+макс!I44+капитал!I44</f>
        <v>0</v>
      </c>
      <c r="J44" s="7">
        <f t="shared" si="0"/>
        <v>172293915.78040001</v>
      </c>
      <c r="K44" s="15"/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f>согаз!D45+макс!D45+капитал!D45</f>
        <v>0</v>
      </c>
      <c r="E45" s="14">
        <f>согаз!E45+макс!E45+капитал!E45</f>
        <v>0</v>
      </c>
      <c r="F45" s="14">
        <f>согаз!F45+макс!F45+капитал!F45</f>
        <v>0</v>
      </c>
      <c r="G45" s="14">
        <f>согаз!G45+макс!G45+капитал!G45</f>
        <v>71806640</v>
      </c>
      <c r="H45" s="14">
        <f>согаз!H45+макс!H45+капитал!H45</f>
        <v>0</v>
      </c>
      <c r="I45" s="14">
        <f>согаз!I45+макс!I45+капитал!I45</f>
        <v>0</v>
      </c>
      <c r="J45" s="7">
        <f t="shared" si="0"/>
        <v>71806640</v>
      </c>
      <c r="K45" s="15"/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f>согаз!D46+макс!D46+капитал!D46</f>
        <v>0</v>
      </c>
      <c r="E46" s="14">
        <f>согаз!E46+макс!E46+капитал!E46</f>
        <v>0</v>
      </c>
      <c r="F46" s="14">
        <f>согаз!F46+макс!F46+капитал!F46</f>
        <v>0</v>
      </c>
      <c r="G46" s="14">
        <f>согаз!G46+макс!G46+капитал!G46</f>
        <v>50345670</v>
      </c>
      <c r="H46" s="14">
        <f>согаз!H46+макс!H46+капитал!H46</f>
        <v>0</v>
      </c>
      <c r="I46" s="14">
        <f>согаз!I46+макс!I46+капитал!I46</f>
        <v>0</v>
      </c>
      <c r="J46" s="7">
        <f t="shared" si="0"/>
        <v>50345670</v>
      </c>
      <c r="K46" s="15"/>
      <c r="L46" s="15"/>
    </row>
    <row r="47" spans="1:12" ht="22.5" customHeight="1">
      <c r="A47" s="36">
        <v>40</v>
      </c>
      <c r="B47" s="19">
        <v>670048</v>
      </c>
      <c r="C47" s="18" t="s">
        <v>16</v>
      </c>
      <c r="D47" s="14">
        <f>согаз!D47+макс!D47+капитал!D47</f>
        <v>902842510.91999996</v>
      </c>
      <c r="E47" s="14">
        <f>согаз!E47+макс!E47+капитал!E47</f>
        <v>96773355</v>
      </c>
      <c r="F47" s="14">
        <f>согаз!F47+макс!F47+капитал!F47</f>
        <v>57398584.890000001</v>
      </c>
      <c r="G47" s="14">
        <f>согаз!G47+макс!G47+капитал!G47</f>
        <v>159083387.01999998</v>
      </c>
      <c r="H47" s="14">
        <f>согаз!H47+макс!H47+капитал!H47</f>
        <v>0</v>
      </c>
      <c r="I47" s="14">
        <f>согаз!I47+макс!I47+капитал!I47</f>
        <v>0</v>
      </c>
      <c r="J47" s="7">
        <f t="shared" si="0"/>
        <v>1119324482.8299999</v>
      </c>
      <c r="K47" s="15"/>
      <c r="L47" s="15"/>
    </row>
    <row r="48" spans="1:12" ht="21" customHeight="1">
      <c r="A48" s="36">
        <v>41</v>
      </c>
      <c r="B48" s="19">
        <v>670049</v>
      </c>
      <c r="C48" s="18" t="s">
        <v>88</v>
      </c>
      <c r="D48" s="14">
        <f>согаз!D48+макс!D48+капитал!D48</f>
        <v>68691064.590000004</v>
      </c>
      <c r="E48" s="14">
        <f>согаз!E48+макс!E48+капитал!E48</f>
        <v>0</v>
      </c>
      <c r="F48" s="14">
        <f>согаз!F48+макс!F48+капитал!F48</f>
        <v>1846655.16</v>
      </c>
      <c r="G48" s="14">
        <f>согаз!G48+макс!G48+капитал!G48</f>
        <v>77536947.569999993</v>
      </c>
      <c r="H48" s="14">
        <f>согаз!H48+макс!H48+капитал!H48</f>
        <v>0</v>
      </c>
      <c r="I48" s="14">
        <f>согаз!I48+макс!I48+капитал!I48</f>
        <v>0</v>
      </c>
      <c r="J48" s="7">
        <f t="shared" si="0"/>
        <v>148074667.31999999</v>
      </c>
      <c r="K48" s="15"/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f>согаз!D49+макс!D49+капитал!D49</f>
        <v>80869646.109999999</v>
      </c>
      <c r="E49" s="14">
        <f>согаз!E49+макс!E49+капитал!E49</f>
        <v>0</v>
      </c>
      <c r="F49" s="14">
        <f>согаз!F49+макс!F49+капитал!F49</f>
        <v>0</v>
      </c>
      <c r="G49" s="14">
        <f>согаз!G49+макс!G49+капитал!G49</f>
        <v>3981200</v>
      </c>
      <c r="H49" s="14">
        <f>согаз!H49+макс!H49+капитал!H49</f>
        <v>0</v>
      </c>
      <c r="I49" s="14">
        <f>согаз!I49+макс!I49+капитал!I49</f>
        <v>0</v>
      </c>
      <c r="J49" s="7">
        <f t="shared" si="0"/>
        <v>84850846.109999999</v>
      </c>
      <c r="K49" s="15"/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f>согаз!D50+макс!D50+капитал!D50</f>
        <v>0</v>
      </c>
      <c r="E50" s="14">
        <f>согаз!E50+макс!E50+капитал!E50</f>
        <v>0</v>
      </c>
      <c r="F50" s="14">
        <f>согаз!F50+макс!F50+капитал!F50</f>
        <v>0</v>
      </c>
      <c r="G50" s="14">
        <f>согаз!G50+макс!G50+капитал!G50</f>
        <v>102270300</v>
      </c>
      <c r="H50" s="14">
        <f>согаз!H50+макс!H50+капитал!H50</f>
        <v>0</v>
      </c>
      <c r="I50" s="14">
        <f>согаз!I50+макс!I50+капитал!I50</f>
        <v>0</v>
      </c>
      <c r="J50" s="7">
        <f t="shared" si="0"/>
        <v>102270300</v>
      </c>
      <c r="K50" s="15"/>
      <c r="L50" s="15"/>
    </row>
    <row r="51" spans="1:12" ht="21.75" customHeight="1">
      <c r="A51" s="36">
        <v>44</v>
      </c>
      <c r="B51" s="20">
        <v>670052</v>
      </c>
      <c r="C51" s="21" t="s">
        <v>89</v>
      </c>
      <c r="D51" s="14">
        <f>согаз!D51+макс!D51+капитал!D51</f>
        <v>69479222.960000008</v>
      </c>
      <c r="E51" s="14">
        <f>согаз!E51+макс!E51+капитал!E51</f>
        <v>0</v>
      </c>
      <c r="F51" s="14">
        <f>согаз!F51+макс!F51+капитал!F51</f>
        <v>32259130.399999999</v>
      </c>
      <c r="G51" s="14">
        <f>согаз!G51+макс!G51+капитал!G51</f>
        <v>455256736.29350001</v>
      </c>
      <c r="H51" s="14">
        <f>согаз!H51+макс!H51+капитал!H51</f>
        <v>0</v>
      </c>
      <c r="I51" s="14">
        <f>согаз!I51+макс!I51+капитал!I51</f>
        <v>0</v>
      </c>
      <c r="J51" s="7">
        <f t="shared" si="0"/>
        <v>556995089.65350008</v>
      </c>
      <c r="K51" s="15"/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f>согаз!D52+макс!D52+капитал!D52</f>
        <v>10603226.33</v>
      </c>
      <c r="E52" s="14">
        <f>согаз!E52+макс!E52+капитал!E52</f>
        <v>0</v>
      </c>
      <c r="F52" s="14">
        <f>согаз!F52+макс!F52+капитал!F52</f>
        <v>11282308.32</v>
      </c>
      <c r="G52" s="14">
        <f>согаз!G52+макс!G52+капитал!G52</f>
        <v>178872348.63209999</v>
      </c>
      <c r="H52" s="14">
        <f>согаз!H52+макс!H52+капитал!H52</f>
        <v>0</v>
      </c>
      <c r="I52" s="14">
        <f>согаз!I52+макс!I52+капитал!I52</f>
        <v>0</v>
      </c>
      <c r="J52" s="7">
        <f t="shared" si="0"/>
        <v>200757883.28209999</v>
      </c>
      <c r="K52" s="15"/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f>согаз!D53+макс!D53+капитал!D53</f>
        <v>691154561.44000006</v>
      </c>
      <c r="E53" s="14">
        <f>согаз!E53+макс!E53+капитал!E53</f>
        <v>158068396</v>
      </c>
      <c r="F53" s="14">
        <f>согаз!F53+макс!F53+капитал!F53</f>
        <v>0</v>
      </c>
      <c r="G53" s="14">
        <f>согаз!G53+макс!G53+капитал!G53</f>
        <v>72422656</v>
      </c>
      <c r="H53" s="14">
        <f>согаз!H53+макс!H53+капитал!H53</f>
        <v>0</v>
      </c>
      <c r="I53" s="14">
        <f>согаз!I53+макс!I53+капитал!I53</f>
        <v>0</v>
      </c>
      <c r="J53" s="7">
        <f t="shared" si="0"/>
        <v>763577217.44000006</v>
      </c>
      <c r="K53" s="15"/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f>согаз!D54+макс!D54+капитал!D54</f>
        <v>0</v>
      </c>
      <c r="E54" s="14">
        <f>согаз!E54+макс!E54+капитал!E54</f>
        <v>0</v>
      </c>
      <c r="F54" s="14">
        <f>согаз!F54+макс!F54+капитал!F54</f>
        <v>0</v>
      </c>
      <c r="G54" s="14">
        <f>согаз!G54+макс!G54+капитал!G54</f>
        <v>2421005.94</v>
      </c>
      <c r="H54" s="14">
        <f>согаз!H54+макс!H54+капитал!H54</f>
        <v>0</v>
      </c>
      <c r="I54" s="14">
        <f>согаз!I54+макс!I54+капитал!I54</f>
        <v>0</v>
      </c>
      <c r="J54" s="7">
        <f t="shared" si="0"/>
        <v>2421005.94</v>
      </c>
      <c r="K54" s="15"/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f>согаз!D55+макс!D55+капитал!D55</f>
        <v>0</v>
      </c>
      <c r="E55" s="14">
        <f>согаз!E55+макс!E55+капитал!E55</f>
        <v>0</v>
      </c>
      <c r="F55" s="14">
        <f>согаз!F55+макс!F55+капитал!F55</f>
        <v>374525.05000000005</v>
      </c>
      <c r="G55" s="14">
        <f>согаз!G55+макс!G55+капитал!G55</f>
        <v>5942054.9100000001</v>
      </c>
      <c r="H55" s="14">
        <f>согаз!H55+макс!H55+капитал!H55</f>
        <v>0</v>
      </c>
      <c r="I55" s="14">
        <f>согаз!I55+макс!I55+капитал!I55</f>
        <v>0</v>
      </c>
      <c r="J55" s="7">
        <f t="shared" si="0"/>
        <v>6316579.96</v>
      </c>
      <c r="K55" s="15"/>
      <c r="L55" s="15"/>
    </row>
    <row r="56" spans="1:12" ht="24.75" customHeight="1">
      <c r="A56" s="36">
        <v>49</v>
      </c>
      <c r="B56" s="19">
        <v>670057</v>
      </c>
      <c r="C56" s="18" t="s">
        <v>90</v>
      </c>
      <c r="D56" s="14">
        <f>согаз!D56+макс!D56+капитал!D56</f>
        <v>368150181.36000001</v>
      </c>
      <c r="E56" s="14">
        <f>согаз!E56+макс!E56+капитал!E56</f>
        <v>62557701</v>
      </c>
      <c r="F56" s="14">
        <f>согаз!F56+макс!F56+капитал!F56</f>
        <v>32636728.49000001</v>
      </c>
      <c r="G56" s="14">
        <f>согаз!G56+макс!G56+капитал!G56</f>
        <v>95803225.177900001</v>
      </c>
      <c r="H56" s="14">
        <f>согаз!H56+макс!H56+капитал!H56</f>
        <v>0</v>
      </c>
      <c r="I56" s="14">
        <f>согаз!I56+макс!I56+капитал!I56</f>
        <v>0</v>
      </c>
      <c r="J56" s="7">
        <f t="shared" si="0"/>
        <v>496590135.02790004</v>
      </c>
      <c r="K56" s="15"/>
      <c r="L56" s="15"/>
    </row>
    <row r="57" spans="1:12" ht="35.25" customHeight="1">
      <c r="A57" s="36">
        <v>50</v>
      </c>
      <c r="B57" s="19">
        <v>670059</v>
      </c>
      <c r="C57" s="18" t="s">
        <v>13</v>
      </c>
      <c r="D57" s="14">
        <f>согаз!D57+макс!D57+капитал!D57</f>
        <v>72903519.989999995</v>
      </c>
      <c r="E57" s="14">
        <f>согаз!E57+макс!E57+капитал!E57</f>
        <v>0</v>
      </c>
      <c r="F57" s="14">
        <f>согаз!F57+макс!F57+капитал!F57</f>
        <v>0</v>
      </c>
      <c r="G57" s="14">
        <f>согаз!G57+макс!G57+капитал!G57</f>
        <v>8488345.0300000012</v>
      </c>
      <c r="H57" s="14">
        <f>согаз!H57+макс!H57+капитал!H57</f>
        <v>0</v>
      </c>
      <c r="I57" s="14">
        <f>согаз!I57+макс!I57+капитал!I57</f>
        <v>0</v>
      </c>
      <c r="J57" s="7">
        <f t="shared" si="0"/>
        <v>81391865.019999996</v>
      </c>
      <c r="K57" s="15"/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f>согаз!D58+макс!D58+капитал!D58</f>
        <v>0</v>
      </c>
      <c r="E58" s="14">
        <f>согаз!E58+макс!E58+капитал!E58</f>
        <v>0</v>
      </c>
      <c r="F58" s="14">
        <f>согаз!F58+макс!F58+капитал!F58</f>
        <v>0</v>
      </c>
      <c r="G58" s="14">
        <f>согаз!G58+макс!G58+капитал!G58</f>
        <v>2291460.7999999998</v>
      </c>
      <c r="H58" s="14">
        <f>согаз!H58+макс!H58+капитал!H58</f>
        <v>0</v>
      </c>
      <c r="I58" s="14">
        <f>согаз!I58+макс!I58+капитал!I58</f>
        <v>0</v>
      </c>
      <c r="J58" s="7">
        <f t="shared" si="0"/>
        <v>2291460.7999999998</v>
      </c>
      <c r="K58" s="15"/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f>согаз!D59+макс!D59+капитал!D59</f>
        <v>0</v>
      </c>
      <c r="E59" s="14">
        <f>согаз!E59+макс!E59+капитал!E59</f>
        <v>0</v>
      </c>
      <c r="F59" s="14">
        <f>согаз!F59+макс!F59+капитал!F59</f>
        <v>2594021.9000000004</v>
      </c>
      <c r="G59" s="14">
        <f>согаз!G59+макс!G59+капитал!G59</f>
        <v>1269155.3500000001</v>
      </c>
      <c r="H59" s="14">
        <f>согаз!H59+макс!H59+капитал!H59</f>
        <v>0</v>
      </c>
      <c r="I59" s="14">
        <f>согаз!I59+макс!I59+капитал!I59</f>
        <v>0</v>
      </c>
      <c r="J59" s="7">
        <f t="shared" si="0"/>
        <v>3863177.2500000005</v>
      </c>
      <c r="K59" s="15"/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f>согаз!D60+макс!D60+капитал!D60</f>
        <v>0</v>
      </c>
      <c r="E60" s="14">
        <f>согаз!E60+макс!E60+капитал!E60</f>
        <v>0</v>
      </c>
      <c r="F60" s="14">
        <f>согаз!F60+макс!F60+капитал!F60</f>
        <v>0</v>
      </c>
      <c r="G60" s="14">
        <f>согаз!G60+макс!G60+капитал!G60</f>
        <v>0</v>
      </c>
      <c r="H60" s="14">
        <f>согаз!H60+макс!H60+капитал!H60</f>
        <v>801363736.83299148</v>
      </c>
      <c r="I60" s="14">
        <f>согаз!I60+макс!I60+капитал!I60</f>
        <v>0</v>
      </c>
      <c r="J60" s="7">
        <f t="shared" si="0"/>
        <v>801363736.83299148</v>
      </c>
      <c r="K60" s="15"/>
      <c r="L60" s="15"/>
    </row>
    <row r="61" spans="1:12" ht="24.75" customHeight="1">
      <c r="A61" s="36">
        <v>54</v>
      </c>
      <c r="B61" s="19">
        <v>670067</v>
      </c>
      <c r="C61" s="18" t="s">
        <v>51</v>
      </c>
      <c r="D61" s="14">
        <f>согаз!D61+макс!D61+капитал!D61</f>
        <v>2421184.9799999995</v>
      </c>
      <c r="E61" s="14">
        <f>согаз!E61+макс!E61+капитал!E61</f>
        <v>0</v>
      </c>
      <c r="F61" s="14">
        <f>согаз!F61+макс!F61+капитал!F61</f>
        <v>8205888</v>
      </c>
      <c r="G61" s="14">
        <f>согаз!G61+макс!G61+капитал!G61</f>
        <v>17285281.539999999</v>
      </c>
      <c r="H61" s="14">
        <f>согаз!H61+макс!H61+капитал!H61</f>
        <v>0</v>
      </c>
      <c r="I61" s="14">
        <f>согаз!I61+макс!I61+капитал!I61</f>
        <v>0</v>
      </c>
      <c r="J61" s="7">
        <f t="shared" si="0"/>
        <v>27912354.52</v>
      </c>
      <c r="K61" s="15"/>
      <c r="L61" s="15"/>
    </row>
    <row r="62" spans="1:12">
      <c r="A62" s="36">
        <v>55</v>
      </c>
      <c r="B62" s="22">
        <v>670068</v>
      </c>
      <c r="C62" s="18" t="s">
        <v>53</v>
      </c>
      <c r="D62" s="14">
        <f>согаз!D62+макс!D62+капитал!D62</f>
        <v>0</v>
      </c>
      <c r="E62" s="14">
        <f>согаз!E62+макс!E62+капитал!E62</f>
        <v>0</v>
      </c>
      <c r="F62" s="14">
        <f>согаз!F62+макс!F62+капитал!F62</f>
        <v>5668286.3200000003</v>
      </c>
      <c r="G62" s="14">
        <f>согаз!G62+макс!G62+капитал!G62</f>
        <v>0</v>
      </c>
      <c r="H62" s="14">
        <f>согаз!H62+макс!H62+капитал!H62</f>
        <v>0</v>
      </c>
      <c r="I62" s="14">
        <f>согаз!I62+макс!I62+капитал!I62</f>
        <v>0</v>
      </c>
      <c r="J62" s="7">
        <f t="shared" si="0"/>
        <v>5668286.3200000003</v>
      </c>
      <c r="K62" s="15"/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f>согаз!D63+макс!D63+капитал!D63</f>
        <v>0</v>
      </c>
      <c r="E63" s="14">
        <f>согаз!E63+макс!E63+капитал!E63</f>
        <v>0</v>
      </c>
      <c r="F63" s="14">
        <f>согаз!F63+макс!F63+капитал!F63</f>
        <v>0</v>
      </c>
      <c r="G63" s="14">
        <f>согаз!G63+макс!G63+капитал!G63</f>
        <v>4549854.9899999993</v>
      </c>
      <c r="H63" s="14">
        <f>согаз!H63+макс!H63+капитал!H63</f>
        <v>0</v>
      </c>
      <c r="I63" s="14">
        <f>согаз!I63+макс!I63+капитал!I63</f>
        <v>0</v>
      </c>
      <c r="J63" s="7">
        <f t="shared" si="0"/>
        <v>4549854.9899999993</v>
      </c>
      <c r="K63" s="15"/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f>согаз!D64+макс!D64+капитал!D64</f>
        <v>0</v>
      </c>
      <c r="E64" s="14">
        <f>согаз!E64+макс!E64+капитал!E64</f>
        <v>0</v>
      </c>
      <c r="F64" s="14">
        <f>согаз!F64+макс!F64+капитал!F64</f>
        <v>5600238.2599999998</v>
      </c>
      <c r="G64" s="14">
        <f>согаз!G64+макс!G64+капитал!G64</f>
        <v>0</v>
      </c>
      <c r="H64" s="14">
        <f>согаз!H64+макс!H64+капитал!H64</f>
        <v>0</v>
      </c>
      <c r="I64" s="14">
        <f>согаз!I64+макс!I64+капитал!I64</f>
        <v>0</v>
      </c>
      <c r="J64" s="7">
        <f t="shared" si="0"/>
        <v>5600238.2599999998</v>
      </c>
      <c r="K64" s="15"/>
      <c r="L64" s="15"/>
    </row>
    <row r="65" spans="1:12">
      <c r="A65" s="36">
        <v>58</v>
      </c>
      <c r="B65" s="17">
        <v>670081</v>
      </c>
      <c r="C65" s="24" t="s">
        <v>59</v>
      </c>
      <c r="D65" s="14">
        <f>согаз!D65+макс!D65+капитал!D65</f>
        <v>0</v>
      </c>
      <c r="E65" s="14">
        <f>согаз!E65+макс!E65+капитал!E65</f>
        <v>0</v>
      </c>
      <c r="F65" s="14">
        <f>согаз!F65+макс!F65+капитал!F65</f>
        <v>0</v>
      </c>
      <c r="G65" s="14">
        <f>согаз!G65+макс!G65+капитал!G65</f>
        <v>8136710</v>
      </c>
      <c r="H65" s="14">
        <f>согаз!H65+макс!H65+капитал!H65</f>
        <v>0</v>
      </c>
      <c r="I65" s="14">
        <f>согаз!I65+макс!I65+капитал!I65</f>
        <v>0</v>
      </c>
      <c r="J65" s="7">
        <f t="shared" si="0"/>
        <v>8136710</v>
      </c>
      <c r="K65" s="15"/>
      <c r="L65" s="15"/>
    </row>
    <row r="66" spans="1:12">
      <c r="A66" s="36">
        <v>59</v>
      </c>
      <c r="B66" s="19">
        <v>670082</v>
      </c>
      <c r="C66" s="24" t="s">
        <v>58</v>
      </c>
      <c r="D66" s="14">
        <f>согаз!D66+макс!D66+капитал!D66</f>
        <v>0</v>
      </c>
      <c r="E66" s="14">
        <f>согаз!E66+макс!E66+капитал!E66</f>
        <v>0</v>
      </c>
      <c r="F66" s="14">
        <f>согаз!F66+макс!F66+капитал!F66</f>
        <v>0</v>
      </c>
      <c r="G66" s="14">
        <f>согаз!G66+макс!G66+капитал!G66</f>
        <v>18481835</v>
      </c>
      <c r="H66" s="14">
        <f>согаз!H66+макс!H66+капитал!H66</f>
        <v>0</v>
      </c>
      <c r="I66" s="14">
        <f>согаз!I66+макс!I66+капитал!I66</f>
        <v>0</v>
      </c>
      <c r="J66" s="7">
        <f t="shared" si="0"/>
        <v>18481835</v>
      </c>
      <c r="K66" s="15"/>
      <c r="L66" s="15"/>
    </row>
    <row r="67" spans="1:12">
      <c r="A67" s="36">
        <v>60</v>
      </c>
      <c r="B67" s="17">
        <v>670084</v>
      </c>
      <c r="C67" s="18" t="s">
        <v>55</v>
      </c>
      <c r="D67" s="14">
        <f>согаз!D67+макс!D67+капитал!D67</f>
        <v>0</v>
      </c>
      <c r="E67" s="14">
        <f>согаз!E67+макс!E67+капитал!E67</f>
        <v>0</v>
      </c>
      <c r="F67" s="14">
        <f>согаз!F67+макс!F67+капитал!F67</f>
        <v>135582133.91999999</v>
      </c>
      <c r="G67" s="14">
        <f>согаз!G67+макс!G67+капитал!G67</f>
        <v>12261.5</v>
      </c>
      <c r="H67" s="14">
        <f>согаз!H67+макс!H67+капитал!H67</f>
        <v>0</v>
      </c>
      <c r="I67" s="14">
        <f>согаз!I67+макс!I67+капитал!I67</f>
        <v>0</v>
      </c>
      <c r="J67" s="7">
        <f t="shared" si="0"/>
        <v>135594395.41999999</v>
      </c>
      <c r="K67" s="15"/>
      <c r="L67" s="15"/>
    </row>
    <row r="68" spans="1:12">
      <c r="A68" s="36">
        <v>61</v>
      </c>
      <c r="B68" s="19">
        <v>670085</v>
      </c>
      <c r="C68" s="24" t="s">
        <v>91</v>
      </c>
      <c r="D68" s="14">
        <f>согаз!D68+макс!D68+капитал!D68</f>
        <v>0</v>
      </c>
      <c r="E68" s="14">
        <f>согаз!E68+макс!E68+капитал!E68</f>
        <v>0</v>
      </c>
      <c r="F68" s="14">
        <f>согаз!F68+макс!F68+капитал!F68</f>
        <v>0</v>
      </c>
      <c r="G68" s="14">
        <f>согаз!G68+макс!G68+капитал!G68</f>
        <v>6409694</v>
      </c>
      <c r="H68" s="14">
        <f>согаз!H68+макс!H68+капитал!H68</f>
        <v>0</v>
      </c>
      <c r="I68" s="14">
        <f>согаз!I68+макс!I68+капитал!I68</f>
        <v>0</v>
      </c>
      <c r="J68" s="7">
        <f t="shared" si="0"/>
        <v>6409694</v>
      </c>
      <c r="K68" s="15"/>
      <c r="L68" s="15"/>
    </row>
    <row r="69" spans="1:12">
      <c r="A69" s="36">
        <v>62</v>
      </c>
      <c r="B69" s="19">
        <v>670090</v>
      </c>
      <c r="C69" s="18" t="s">
        <v>92</v>
      </c>
      <c r="D69" s="14">
        <f>согаз!D69+макс!D69+капитал!D69</f>
        <v>0</v>
      </c>
      <c r="E69" s="14">
        <f>согаз!E69+макс!E69+капитал!E69</f>
        <v>0</v>
      </c>
      <c r="F69" s="14">
        <f>согаз!F69+макс!F69+капитал!F69</f>
        <v>53866750.68</v>
      </c>
      <c r="G69" s="14">
        <f>согаз!G69+макс!G69+капитал!G69</f>
        <v>0</v>
      </c>
      <c r="H69" s="14">
        <f>согаз!H69+макс!H69+капитал!H69</f>
        <v>0</v>
      </c>
      <c r="I69" s="14">
        <f>согаз!I69+макс!I69+капитал!I69</f>
        <v>0</v>
      </c>
      <c r="J69" s="7">
        <f t="shared" si="0"/>
        <v>53866750.68</v>
      </c>
      <c r="K69" s="15"/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f>согаз!D70+макс!D70+капитал!D70</f>
        <v>0</v>
      </c>
      <c r="E70" s="14">
        <f>согаз!E70+макс!E70+капитал!E70</f>
        <v>0</v>
      </c>
      <c r="F70" s="14">
        <f>согаз!F70+макс!F70+капитал!F70</f>
        <v>3381907.1899999995</v>
      </c>
      <c r="G70" s="14">
        <f>согаз!G70+макс!G70+капитал!G70</f>
        <v>14333427.52</v>
      </c>
      <c r="H70" s="14">
        <f>согаз!H70+макс!H70+капитал!H70</f>
        <v>0</v>
      </c>
      <c r="I70" s="14">
        <f>согаз!I70+макс!I70+капитал!I70</f>
        <v>0</v>
      </c>
      <c r="J70" s="7">
        <f t="shared" si="0"/>
        <v>17715334.710000001</v>
      </c>
      <c r="K70" s="15"/>
      <c r="L70" s="15"/>
    </row>
    <row r="71" spans="1:12">
      <c r="A71" s="36">
        <v>64</v>
      </c>
      <c r="B71" s="19">
        <v>670099</v>
      </c>
      <c r="C71" s="18" t="s">
        <v>56</v>
      </c>
      <c r="D71" s="14">
        <f>согаз!D71+макс!D71+капитал!D71</f>
        <v>0</v>
      </c>
      <c r="E71" s="14">
        <f>согаз!E71+макс!E71+капитал!E71</f>
        <v>0</v>
      </c>
      <c r="F71" s="14">
        <f>согаз!F71+макс!F71+капитал!F71</f>
        <v>8398450.120000001</v>
      </c>
      <c r="G71" s="14">
        <f>согаз!G71+макс!G71+капитал!G71</f>
        <v>80994884.669099987</v>
      </c>
      <c r="H71" s="14">
        <f>согаз!H71+макс!H71+капитал!H71</f>
        <v>0</v>
      </c>
      <c r="I71" s="14">
        <f>согаз!I71+макс!I71+капитал!I71</f>
        <v>0</v>
      </c>
      <c r="J71" s="7">
        <f t="shared" si="0"/>
        <v>89393334.789099991</v>
      </c>
      <c r="K71" s="15"/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f>согаз!D72+макс!D72+капитал!D72</f>
        <v>0</v>
      </c>
      <c r="E72" s="14">
        <f>согаз!E72+макс!E72+капитал!E72</f>
        <v>0</v>
      </c>
      <c r="F72" s="14">
        <f>согаз!F72+макс!F72+капитал!F72</f>
        <v>0</v>
      </c>
      <c r="G72" s="14">
        <f>согаз!G72+макс!G72+капитал!G72</f>
        <v>58902.5</v>
      </c>
      <c r="H72" s="14">
        <f>согаз!H72+макс!H72+капитал!H72</f>
        <v>0</v>
      </c>
      <c r="I72" s="14">
        <f>согаз!I72+макс!I72+капитал!I72</f>
        <v>0</v>
      </c>
      <c r="J72" s="7">
        <f t="shared" si="0"/>
        <v>58902.5</v>
      </c>
      <c r="K72" s="15"/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f>согаз!D73+макс!D73+капитал!D73</f>
        <v>0</v>
      </c>
      <c r="E73" s="14">
        <f>согаз!E73+макс!E73+капитал!E73</f>
        <v>0</v>
      </c>
      <c r="F73" s="14">
        <f>согаз!F73+макс!F73+капитал!F73</f>
        <v>0</v>
      </c>
      <c r="G73" s="14">
        <f>согаз!G73+макс!G73+капитал!G73</f>
        <v>115926</v>
      </c>
      <c r="H73" s="14">
        <f>согаз!H73+макс!H73+капитал!H73</f>
        <v>0</v>
      </c>
      <c r="I73" s="14">
        <f>согаз!I73+макс!I73+капитал!I73</f>
        <v>0</v>
      </c>
      <c r="J73" s="7">
        <f t="shared" ref="J73:J92" si="1">D73+F73+G73+H73+I73</f>
        <v>115926</v>
      </c>
      <c r="K73" s="15"/>
      <c r="L73" s="15"/>
    </row>
    <row r="74" spans="1:12" ht="24.75" customHeight="1">
      <c r="A74" s="36">
        <v>67</v>
      </c>
      <c r="B74" s="25">
        <v>670107</v>
      </c>
      <c r="C74" s="27" t="s">
        <v>94</v>
      </c>
      <c r="D74" s="14">
        <f>согаз!D74+макс!D74+капитал!D74</f>
        <v>0</v>
      </c>
      <c r="E74" s="14">
        <f>согаз!E74+макс!E74+капитал!E74</f>
        <v>0</v>
      </c>
      <c r="F74" s="14">
        <f>согаз!F74+макс!F74+капитал!F74</f>
        <v>141034.57999999999</v>
      </c>
      <c r="G74" s="14">
        <f>согаз!G74+макс!G74+капитал!G74</f>
        <v>0</v>
      </c>
      <c r="H74" s="14">
        <f>согаз!H74+макс!H74+капитал!H74</f>
        <v>0</v>
      </c>
      <c r="I74" s="14">
        <f>согаз!I74+макс!I74+капитал!I74</f>
        <v>0</v>
      </c>
      <c r="J74" s="7">
        <f t="shared" si="1"/>
        <v>141034.57999999999</v>
      </c>
      <c r="K74" s="15"/>
      <c r="L74" s="15"/>
    </row>
    <row r="75" spans="1:12">
      <c r="A75" s="36">
        <v>68</v>
      </c>
      <c r="B75" s="22">
        <v>670121</v>
      </c>
      <c r="C75" s="24" t="s">
        <v>61</v>
      </c>
      <c r="D75" s="14">
        <f>согаз!D75+макс!D75+капитал!D75</f>
        <v>0</v>
      </c>
      <c r="E75" s="14">
        <f>согаз!E75+макс!E75+капитал!E75</f>
        <v>0</v>
      </c>
      <c r="F75" s="14">
        <f>согаз!F75+макс!F75+капитал!F75</f>
        <v>0</v>
      </c>
      <c r="G75" s="14">
        <f>согаз!G75+макс!G75+капитал!G75</f>
        <v>738261.10000000009</v>
      </c>
      <c r="H75" s="14">
        <f>согаз!H75+макс!H75+капитал!H75</f>
        <v>0</v>
      </c>
      <c r="I75" s="14">
        <f>согаз!I75+макс!I75+капитал!I75</f>
        <v>0</v>
      </c>
      <c r="J75" s="7">
        <f t="shared" si="1"/>
        <v>738261.10000000009</v>
      </c>
      <c r="K75" s="15"/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f>согаз!D76+макс!D76+капитал!D76</f>
        <v>0</v>
      </c>
      <c r="E76" s="14">
        <f>согаз!E76+макс!E76+капитал!E76</f>
        <v>0</v>
      </c>
      <c r="F76" s="14">
        <f>согаз!F76+макс!F76+капитал!F76</f>
        <v>0</v>
      </c>
      <c r="G76" s="14">
        <f>согаз!G76+макс!G76+капитал!G76</f>
        <v>0</v>
      </c>
      <c r="H76" s="14">
        <f>согаз!H76+макс!H76+капитал!H76</f>
        <v>0</v>
      </c>
      <c r="I76" s="14">
        <f>согаз!I76+макс!I76+капитал!I76</f>
        <v>0</v>
      </c>
      <c r="J76" s="7">
        <f t="shared" si="1"/>
        <v>0</v>
      </c>
      <c r="K76" s="15"/>
      <c r="L76" s="15"/>
    </row>
    <row r="77" spans="1:12" ht="42.75" customHeight="1">
      <c r="A77" s="36">
        <v>70</v>
      </c>
      <c r="B77" s="25">
        <v>670125</v>
      </c>
      <c r="C77" s="24" t="s">
        <v>95</v>
      </c>
      <c r="D77" s="14">
        <f>согаз!D77+макс!D77+капитал!D77</f>
        <v>0</v>
      </c>
      <c r="E77" s="14">
        <f>согаз!E77+макс!E77+капитал!E77</f>
        <v>0</v>
      </c>
      <c r="F77" s="14">
        <f>согаз!F77+макс!F77+капитал!F77</f>
        <v>65518015.200000003</v>
      </c>
      <c r="G77" s="14">
        <f>согаз!G77+макс!G77+капитал!G77</f>
        <v>0</v>
      </c>
      <c r="H77" s="14">
        <f>согаз!H77+макс!H77+капитал!H77</f>
        <v>0</v>
      </c>
      <c r="I77" s="14">
        <f>согаз!I77+макс!I77+капитал!I77</f>
        <v>0</v>
      </c>
      <c r="J77" s="7">
        <f t="shared" si="1"/>
        <v>65518015.200000003</v>
      </c>
      <c r="K77" s="15"/>
      <c r="L77" s="15"/>
    </row>
    <row r="78" spans="1:12">
      <c r="A78" s="36">
        <v>71</v>
      </c>
      <c r="B78" s="22">
        <v>670129</v>
      </c>
      <c r="C78" s="26" t="s">
        <v>76</v>
      </c>
      <c r="D78" s="14">
        <f>согаз!D78+макс!D78+капитал!D78</f>
        <v>0</v>
      </c>
      <c r="E78" s="14">
        <f>согаз!E78+макс!E78+капитал!E78</f>
        <v>0</v>
      </c>
      <c r="F78" s="14">
        <f>согаз!F78+макс!F78+капитал!F78</f>
        <v>25137816.990000002</v>
      </c>
      <c r="G78" s="14">
        <f>согаз!G78+макс!G78+капитал!G78</f>
        <v>0</v>
      </c>
      <c r="H78" s="14">
        <f>согаз!H78+макс!H78+капитал!H78</f>
        <v>0</v>
      </c>
      <c r="I78" s="14">
        <f>согаз!I78+макс!I78+капитал!I78</f>
        <v>0</v>
      </c>
      <c r="J78" s="7">
        <f t="shared" si="1"/>
        <v>25137816.990000002</v>
      </c>
      <c r="K78" s="15"/>
      <c r="L78" s="15"/>
    </row>
    <row r="79" spans="1:12">
      <c r="A79" s="36">
        <v>72</v>
      </c>
      <c r="B79" s="22">
        <v>670131</v>
      </c>
      <c r="C79" s="26" t="s">
        <v>96</v>
      </c>
      <c r="D79" s="14">
        <f>согаз!D79+макс!D79+капитал!D79</f>
        <v>0</v>
      </c>
      <c r="E79" s="14">
        <f>согаз!E79+макс!E79+капитал!E79</f>
        <v>0</v>
      </c>
      <c r="F79" s="14">
        <f>согаз!F79+макс!F79+капитал!F79</f>
        <v>0</v>
      </c>
      <c r="G79" s="14">
        <f>согаз!G79+макс!G79+капитал!G79</f>
        <v>249073.69999999998</v>
      </c>
      <c r="H79" s="14">
        <f>согаз!H79+макс!H79+капитал!H79</f>
        <v>0</v>
      </c>
      <c r="I79" s="14">
        <f>согаз!I79+макс!I79+капитал!I79</f>
        <v>0</v>
      </c>
      <c r="J79" s="7">
        <f t="shared" si="1"/>
        <v>249073.69999999998</v>
      </c>
      <c r="K79" s="15"/>
      <c r="L79" s="15"/>
    </row>
    <row r="80" spans="1:12">
      <c r="A80" s="36">
        <v>73</v>
      </c>
      <c r="B80" s="22">
        <v>670134</v>
      </c>
      <c r="C80" s="26" t="s">
        <v>64</v>
      </c>
      <c r="D80" s="14">
        <f>согаз!D80+макс!D80+капитал!D80</f>
        <v>0</v>
      </c>
      <c r="E80" s="14">
        <f>согаз!E80+макс!E80+капитал!E80</f>
        <v>0</v>
      </c>
      <c r="F80" s="14">
        <f>согаз!F80+макс!F80+капитал!F80</f>
        <v>0</v>
      </c>
      <c r="G80" s="14">
        <f>согаз!G80+макс!G80+капитал!G80</f>
        <v>0</v>
      </c>
      <c r="H80" s="14">
        <f>согаз!H80+макс!H80+капитал!H80</f>
        <v>0</v>
      </c>
      <c r="I80" s="14">
        <f>согаз!I80+макс!I80+капитал!I80</f>
        <v>0</v>
      </c>
      <c r="J80" s="7">
        <f t="shared" si="1"/>
        <v>0</v>
      </c>
      <c r="K80" s="15"/>
      <c r="L80" s="15"/>
    </row>
    <row r="81" spans="1:12">
      <c r="A81" s="36">
        <v>74</v>
      </c>
      <c r="B81" s="22">
        <v>670136</v>
      </c>
      <c r="C81" s="26" t="s">
        <v>66</v>
      </c>
      <c r="D81" s="14">
        <f>согаз!D81+макс!D81+капитал!D81</f>
        <v>0</v>
      </c>
      <c r="E81" s="14">
        <f>согаз!E81+макс!E81+капитал!E81</f>
        <v>0</v>
      </c>
      <c r="F81" s="14">
        <f>согаз!F81+макс!F81+капитал!F81</f>
        <v>5255013.49</v>
      </c>
      <c r="G81" s="14">
        <f>согаз!G81+макс!G81+капитал!G81</f>
        <v>21002934.515499998</v>
      </c>
      <c r="H81" s="14">
        <f>согаз!H81+макс!H81+капитал!H81</f>
        <v>0</v>
      </c>
      <c r="I81" s="14">
        <f>согаз!I81+макс!I81+капитал!I81</f>
        <v>0</v>
      </c>
      <c r="J81" s="7">
        <f t="shared" si="1"/>
        <v>26257948.005499996</v>
      </c>
      <c r="K81" s="15"/>
      <c r="L81" s="15"/>
    </row>
    <row r="82" spans="1:12">
      <c r="A82" s="36">
        <v>75</v>
      </c>
      <c r="B82" s="22">
        <v>670139</v>
      </c>
      <c r="C82" s="26" t="s">
        <v>65</v>
      </c>
      <c r="D82" s="14">
        <f>согаз!D82+макс!D82+капитал!D82</f>
        <v>0</v>
      </c>
      <c r="E82" s="14">
        <f>согаз!E82+макс!E82+капитал!E82</f>
        <v>0</v>
      </c>
      <c r="F82" s="14">
        <f>согаз!F82+макс!F82+капитал!F82</f>
        <v>0</v>
      </c>
      <c r="G82" s="14">
        <f>согаз!G82+макс!G82+капитал!G82</f>
        <v>13704322</v>
      </c>
      <c r="H82" s="14">
        <f>согаз!H82+макс!H82+капитал!H82</f>
        <v>0</v>
      </c>
      <c r="I82" s="14">
        <f>согаз!I82+макс!I82+капитал!I82</f>
        <v>0</v>
      </c>
      <c r="J82" s="7">
        <f t="shared" si="1"/>
        <v>13704322</v>
      </c>
      <c r="K82" s="15"/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f>согаз!D83+макс!D83+капитал!D83</f>
        <v>0</v>
      </c>
      <c r="E83" s="14">
        <f>согаз!E83+макс!E83+капитал!E83</f>
        <v>0</v>
      </c>
      <c r="F83" s="14">
        <f>согаз!F83+макс!F83+капитал!F83</f>
        <v>0</v>
      </c>
      <c r="G83" s="14">
        <f>согаз!G83+макс!G83+капитал!G83</f>
        <v>16755229.66</v>
      </c>
      <c r="H83" s="14">
        <f>согаз!H83+макс!H83+капитал!H83</f>
        <v>0</v>
      </c>
      <c r="I83" s="14">
        <f>согаз!I83+макс!I83+капитал!I83</f>
        <v>0</v>
      </c>
      <c r="J83" s="7">
        <f t="shared" si="1"/>
        <v>16755229.66</v>
      </c>
      <c r="K83" s="15"/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f>согаз!D84+макс!D84+капитал!D84</f>
        <v>0</v>
      </c>
      <c r="E84" s="14">
        <f>согаз!E84+макс!E84+капитал!E84</f>
        <v>0</v>
      </c>
      <c r="F84" s="14">
        <f>согаз!F84+макс!F84+капитал!F84</f>
        <v>0</v>
      </c>
      <c r="G84" s="14">
        <f>согаз!G84+макс!G84+капитал!G84</f>
        <v>0</v>
      </c>
      <c r="H84" s="14">
        <f>согаз!H84+макс!H84+капитал!H84</f>
        <v>0</v>
      </c>
      <c r="I84" s="14">
        <f>согаз!I84+макс!I84+капитал!I84</f>
        <v>0</v>
      </c>
      <c r="J84" s="7">
        <f t="shared" si="1"/>
        <v>0</v>
      </c>
      <c r="K84" s="15"/>
      <c r="L84" s="15"/>
    </row>
    <row r="85" spans="1:12">
      <c r="A85" s="36">
        <v>78</v>
      </c>
      <c r="B85" s="17">
        <v>670145</v>
      </c>
      <c r="C85" s="29" t="s">
        <v>68</v>
      </c>
      <c r="D85" s="14">
        <f>согаз!D85+макс!D85+капитал!D85</f>
        <v>0</v>
      </c>
      <c r="E85" s="14">
        <f>согаз!E85+макс!E85+капитал!E85</f>
        <v>0</v>
      </c>
      <c r="F85" s="14">
        <f>согаз!F85+макс!F85+капитал!F85</f>
        <v>0</v>
      </c>
      <c r="G85" s="14">
        <f>согаз!G85+макс!G85+капитал!G85</f>
        <v>5414287</v>
      </c>
      <c r="H85" s="14">
        <f>согаз!H85+макс!H85+капитал!H85</f>
        <v>0</v>
      </c>
      <c r="I85" s="14">
        <f>согаз!I85+макс!I85+капитал!I85</f>
        <v>0</v>
      </c>
      <c r="J85" s="7">
        <f t="shared" si="1"/>
        <v>5414287</v>
      </c>
      <c r="K85" s="15"/>
      <c r="L85" s="15"/>
    </row>
    <row r="86" spans="1:12">
      <c r="A86" s="36">
        <v>79</v>
      </c>
      <c r="B86" s="17">
        <v>670147</v>
      </c>
      <c r="C86" s="29" t="s">
        <v>70</v>
      </c>
      <c r="D86" s="14">
        <f>согаз!D86+макс!D86+капитал!D86</f>
        <v>66803961.160000004</v>
      </c>
      <c r="E86" s="14">
        <f>согаз!E86+макс!E86+капитал!E86</f>
        <v>0</v>
      </c>
      <c r="F86" s="14">
        <f>согаз!F86+макс!F86+капитал!F86</f>
        <v>0</v>
      </c>
      <c r="G86" s="14">
        <f>согаз!G86+макс!G86+капитал!G86</f>
        <v>1547938</v>
      </c>
      <c r="H86" s="14">
        <f>согаз!H86+макс!H86+капитал!H86</f>
        <v>0</v>
      </c>
      <c r="I86" s="14">
        <f>согаз!I86+макс!I86+капитал!I86</f>
        <v>0</v>
      </c>
      <c r="J86" s="7">
        <f t="shared" si="1"/>
        <v>68351899.159999996</v>
      </c>
      <c r="K86" s="15"/>
      <c r="L86" s="15"/>
    </row>
    <row r="87" spans="1:12">
      <c r="A87" s="36">
        <v>80</v>
      </c>
      <c r="B87" s="17">
        <v>670148</v>
      </c>
      <c r="C87" s="30" t="s">
        <v>97</v>
      </c>
      <c r="D87" s="14">
        <f>согаз!D87+макс!D87+капитал!D87</f>
        <v>13855310.07</v>
      </c>
      <c r="E87" s="14">
        <f>согаз!E87+макс!E87+капитал!E87</f>
        <v>0</v>
      </c>
      <c r="F87" s="14">
        <f>согаз!F87+макс!F87+капитал!F87</f>
        <v>0</v>
      </c>
      <c r="G87" s="14">
        <f>согаз!G87+макс!G87+капитал!G87</f>
        <v>0</v>
      </c>
      <c r="H87" s="14">
        <f>согаз!H87+макс!H87+капитал!H87</f>
        <v>0</v>
      </c>
      <c r="I87" s="14">
        <f>согаз!I87+макс!I87+капитал!I87</f>
        <v>0</v>
      </c>
      <c r="J87" s="7">
        <f t="shared" si="1"/>
        <v>13855310.07</v>
      </c>
      <c r="K87" s="15"/>
      <c r="L87" s="15"/>
    </row>
    <row r="88" spans="1:12">
      <c r="A88" s="36">
        <v>81</v>
      </c>
      <c r="B88" s="17">
        <v>670150</v>
      </c>
      <c r="C88" s="29" t="s">
        <v>72</v>
      </c>
      <c r="D88" s="14">
        <f>согаз!D88+макс!D88+капитал!D88</f>
        <v>0</v>
      </c>
      <c r="E88" s="14">
        <f>согаз!E88+макс!E88+капитал!E88</f>
        <v>0</v>
      </c>
      <c r="F88" s="14">
        <f>согаз!F88+макс!F88+капитал!F88</f>
        <v>0</v>
      </c>
      <c r="G88" s="14">
        <f>согаз!G88+макс!G88+капитал!G88</f>
        <v>7329.91</v>
      </c>
      <c r="H88" s="14">
        <f>согаз!H88+макс!H88+капитал!H88</f>
        <v>0</v>
      </c>
      <c r="I88" s="14">
        <f>согаз!I88+макс!I88+капитал!I88</f>
        <v>0</v>
      </c>
      <c r="J88" s="7">
        <f t="shared" si="1"/>
        <v>7329.91</v>
      </c>
      <c r="K88" s="15"/>
      <c r="L88" s="15"/>
    </row>
    <row r="89" spans="1:12">
      <c r="A89" s="36">
        <v>82</v>
      </c>
      <c r="B89" s="17">
        <v>670152</v>
      </c>
      <c r="C89" s="29" t="s">
        <v>73</v>
      </c>
      <c r="D89" s="14">
        <f>согаз!D89+макс!D89+капитал!D89</f>
        <v>0</v>
      </c>
      <c r="E89" s="14">
        <f>согаз!E89+макс!E89+капитал!E89</f>
        <v>0</v>
      </c>
      <c r="F89" s="14">
        <f>согаз!F89+макс!F89+капитал!F89</f>
        <v>0</v>
      </c>
      <c r="G89" s="14">
        <f>согаз!G89+макс!G89+капитал!G89</f>
        <v>7329.91</v>
      </c>
      <c r="H89" s="14">
        <f>согаз!H89+макс!H89+капитал!H89</f>
        <v>0</v>
      </c>
      <c r="I89" s="14">
        <f>согаз!I89+макс!I89+капитал!I89</f>
        <v>0</v>
      </c>
      <c r="J89" s="7">
        <f t="shared" si="1"/>
        <v>7329.91</v>
      </c>
      <c r="K89" s="15"/>
      <c r="L89" s="15"/>
    </row>
    <row r="90" spans="1:12">
      <c r="A90" s="36">
        <v>83</v>
      </c>
      <c r="B90" s="17">
        <v>670155</v>
      </c>
      <c r="C90" s="29" t="s">
        <v>98</v>
      </c>
      <c r="D90" s="14">
        <f>согаз!D90+макс!D90+капитал!D90</f>
        <v>0</v>
      </c>
      <c r="E90" s="14">
        <f>согаз!E90+макс!E90+капитал!E90</f>
        <v>0</v>
      </c>
      <c r="F90" s="14">
        <f>согаз!F90+макс!F90+капитал!F90</f>
        <v>5427643.6200000001</v>
      </c>
      <c r="G90" s="14">
        <f>согаз!G90+макс!G90+капитал!G90</f>
        <v>0</v>
      </c>
      <c r="H90" s="14">
        <f>согаз!H90+макс!H90+капитал!H90</f>
        <v>0</v>
      </c>
      <c r="I90" s="14">
        <f>согаз!I90+макс!I90+капитал!I90</f>
        <v>0</v>
      </c>
      <c r="J90" s="7">
        <f t="shared" si="1"/>
        <v>5427643.6200000001</v>
      </c>
      <c r="K90" s="15"/>
      <c r="L90" s="15"/>
    </row>
    <row r="91" spans="1:12" ht="30">
      <c r="A91" s="36">
        <v>84</v>
      </c>
      <c r="B91" s="17">
        <v>670156</v>
      </c>
      <c r="C91" s="24" t="s">
        <v>93</v>
      </c>
      <c r="D91" s="14">
        <f>согаз!D91+макс!D91+капитал!D91</f>
        <v>0</v>
      </c>
      <c r="E91" s="14">
        <f>согаз!E91+макс!E91+капитал!E91</f>
        <v>0</v>
      </c>
      <c r="F91" s="14">
        <f>согаз!F91+макс!F91+капитал!F91</f>
        <v>0</v>
      </c>
      <c r="G91" s="14">
        <f>согаз!G91+макс!G91+капитал!G91</f>
        <v>6901960</v>
      </c>
      <c r="H91" s="14">
        <f>согаз!H91+макс!H91+капитал!H91</f>
        <v>0</v>
      </c>
      <c r="I91" s="14">
        <f>согаз!I91+макс!I91+капитал!I91</f>
        <v>0</v>
      </c>
      <c r="J91" s="7">
        <f t="shared" si="1"/>
        <v>6901960</v>
      </c>
      <c r="K91" s="15"/>
      <c r="L91" s="15"/>
    </row>
    <row r="92" spans="1:12" ht="21.75" customHeight="1">
      <c r="A92" s="36">
        <v>85</v>
      </c>
      <c r="B92" s="17">
        <v>670157</v>
      </c>
      <c r="C92" s="18" t="s">
        <v>99</v>
      </c>
      <c r="D92" s="14">
        <f>согаз!D92+макс!D92+капитал!D92</f>
        <v>205074469.46000004</v>
      </c>
      <c r="E92" s="14">
        <f>согаз!E92+макс!E92+капитал!E92</f>
        <v>0</v>
      </c>
      <c r="F92" s="14">
        <f>согаз!F92+макс!F92+капитал!F92</f>
        <v>23411411.380000003</v>
      </c>
      <c r="G92" s="14">
        <f>согаз!G92+макс!G92+капитал!G92</f>
        <v>314078504.26039994</v>
      </c>
      <c r="H92" s="14">
        <f>согаз!H92+макс!H92+капитал!H92</f>
        <v>0</v>
      </c>
      <c r="I92" s="14">
        <f>согаз!I92+макс!I92+капитал!I92</f>
        <v>0</v>
      </c>
      <c r="J92" s="7">
        <f t="shared" si="1"/>
        <v>542564385.10039997</v>
      </c>
      <c r="K92" s="15"/>
      <c r="L92" s="15"/>
    </row>
    <row r="93" spans="1:12">
      <c r="A93" s="36"/>
      <c r="B93" s="16"/>
      <c r="C93" s="11" t="s">
        <v>81</v>
      </c>
      <c r="D93" s="7">
        <f>SUM(D8:D92)</f>
        <v>5572225777.8299999</v>
      </c>
      <c r="E93" s="7">
        <f t="shared" ref="E93:J93" si="2">SUM(E8:E92)</f>
        <v>708239558</v>
      </c>
      <c r="F93" s="7">
        <f>SUM(F8:F92)</f>
        <v>1510426064.0800002</v>
      </c>
      <c r="G93" s="7">
        <f>SUM(G8:G92)</f>
        <v>5308353953.1503029</v>
      </c>
      <c r="H93" s="7">
        <f t="shared" si="2"/>
        <v>825903586.68999994</v>
      </c>
      <c r="I93" s="7">
        <f t="shared" si="2"/>
        <v>14630720</v>
      </c>
      <c r="J93" s="7">
        <f t="shared" si="2"/>
        <v>13231540101.750305</v>
      </c>
      <c r="K93" s="15"/>
      <c r="L93" s="15"/>
    </row>
    <row r="94" spans="1:12">
      <c r="A94" s="37"/>
      <c r="B94" s="16"/>
      <c r="C94" s="11" t="s">
        <v>82</v>
      </c>
      <c r="D94" s="7">
        <v>627676497.16999996</v>
      </c>
      <c r="E94" s="7"/>
      <c r="F94" s="7">
        <v>81368953.919164389</v>
      </c>
      <c r="G94" s="7">
        <v>99067666.605660379</v>
      </c>
      <c r="H94" s="7">
        <v>21071982.30978265</v>
      </c>
      <c r="I94" s="42"/>
      <c r="J94" s="7">
        <f>H94+G94+F94+D94</f>
        <v>829185100.00460744</v>
      </c>
      <c r="K94" s="15"/>
      <c r="L94" s="15"/>
    </row>
    <row r="95" spans="1:12">
      <c r="A95" s="36"/>
      <c r="B95" s="16"/>
      <c r="C95" s="11" t="s">
        <v>83</v>
      </c>
      <c r="D95" s="7">
        <f>D93+D94</f>
        <v>6199902275</v>
      </c>
      <c r="E95" s="7">
        <f t="shared" ref="E95:J95" si="3">E93+E94</f>
        <v>708239558</v>
      </c>
      <c r="F95" s="7">
        <f t="shared" si="3"/>
        <v>1591795017.9991646</v>
      </c>
      <c r="G95" s="7">
        <f t="shared" si="3"/>
        <v>5407421619.7559633</v>
      </c>
      <c r="H95" s="7">
        <f t="shared" si="3"/>
        <v>846975568.99978256</v>
      </c>
      <c r="I95" s="7">
        <f t="shared" si="3"/>
        <v>14630720</v>
      </c>
      <c r="J95" s="7">
        <f t="shared" si="3"/>
        <v>14060725201.754913</v>
      </c>
      <c r="K95" s="15"/>
      <c r="L95" s="15"/>
    </row>
    <row r="96" spans="1:12">
      <c r="J96" s="9"/>
      <c r="K96" s="15"/>
    </row>
    <row r="97" spans="4:10">
      <c r="D97" s="32"/>
      <c r="E97" s="32"/>
      <c r="F97" s="32"/>
      <c r="G97" s="32"/>
      <c r="H97" s="32"/>
      <c r="I97" s="32"/>
      <c r="J97" s="32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4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6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28515625" style="35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11.28515625" style="3" customWidth="1"/>
    <col min="12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0" ht="18.75" customHeight="1">
      <c r="A2" s="39"/>
      <c r="B2" s="1"/>
      <c r="C2" s="51" t="str">
        <f>свод!C2</f>
        <v>Утверждено на заседании Комиссии по разработке Территориальной программы ОМС от 26.06.2023 года</v>
      </c>
      <c r="D2" s="51"/>
      <c r="E2" s="51"/>
      <c r="F2" s="51"/>
      <c r="G2" s="51"/>
      <c r="H2" s="51"/>
      <c r="I2" s="51"/>
      <c r="J2" s="51"/>
    </row>
    <row r="3" spans="1:10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40"/>
      <c r="B4" s="4"/>
      <c r="C4" s="47" t="str">
        <f>свод!C4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104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3025712</v>
      </c>
      <c r="H8" s="14"/>
      <c r="I8" s="14"/>
      <c r="J8" s="7">
        <f>D8+F8+G8+H8+I8</f>
        <v>3025712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275921272.85000002</v>
      </c>
      <c r="E9" s="14">
        <v>52014053</v>
      </c>
      <c r="F9" s="14">
        <v>13358044.689999999</v>
      </c>
      <c r="G9" s="14">
        <v>19576085.71244498</v>
      </c>
      <c r="H9" s="14"/>
      <c r="I9" s="14">
        <v>1497400</v>
      </c>
      <c r="J9" s="7">
        <f t="shared" ref="J9:J72" si="0">D9+F9+G9+H9+I9</f>
        <v>310352803.25244498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33729615.389999993</v>
      </c>
      <c r="E10" s="14">
        <v>650883</v>
      </c>
      <c r="F10" s="14">
        <v>9582569.7800000012</v>
      </c>
      <c r="G10" s="14">
        <v>7881083.0309000006</v>
      </c>
      <c r="H10" s="14"/>
      <c r="I10" s="14">
        <v>1413410</v>
      </c>
      <c r="J10" s="7">
        <f t="shared" si="0"/>
        <v>52606678.200899996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13716920</v>
      </c>
      <c r="H11" s="14"/>
      <c r="I11" s="14"/>
      <c r="J11" s="7">
        <f t="shared" si="0"/>
        <v>13716920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122473613.70999998</v>
      </c>
      <c r="E12" s="14">
        <v>21758756</v>
      </c>
      <c r="F12" s="14">
        <v>133684144.47</v>
      </c>
      <c r="G12" s="14">
        <v>19952550.208799999</v>
      </c>
      <c r="H12" s="14"/>
      <c r="I12" s="14"/>
      <c r="J12" s="7">
        <f t="shared" si="0"/>
        <v>276110308.38879997</v>
      </c>
    </row>
    <row r="13" spans="1:10" ht="32.25" customHeight="1">
      <c r="A13" s="36">
        <v>6</v>
      </c>
      <c r="B13" s="17">
        <v>670006</v>
      </c>
      <c r="C13" s="18" t="s">
        <v>47</v>
      </c>
      <c r="D13" s="14">
        <v>4474277.26</v>
      </c>
      <c r="E13" s="14"/>
      <c r="F13" s="14">
        <v>0</v>
      </c>
      <c r="G13" s="14">
        <v>0</v>
      </c>
      <c r="H13" s="14"/>
      <c r="I13" s="14"/>
      <c r="J13" s="7">
        <f t="shared" si="0"/>
        <v>4474277.26</v>
      </c>
    </row>
    <row r="14" spans="1:10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5717270</v>
      </c>
      <c r="H14" s="14"/>
      <c r="I14" s="14"/>
      <c r="J14" s="7">
        <f t="shared" si="0"/>
        <v>5717270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4643550</v>
      </c>
      <c r="H15" s="14"/>
      <c r="I15" s="14"/>
      <c r="J15" s="7">
        <f t="shared" si="0"/>
        <v>4643550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4233850</v>
      </c>
      <c r="H16" s="43"/>
      <c r="I16" s="43"/>
      <c r="J16" s="7">
        <f t="shared" si="0"/>
        <v>4233850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4760170</v>
      </c>
      <c r="H17" s="14"/>
      <c r="I17" s="14"/>
      <c r="J17" s="7">
        <f t="shared" si="0"/>
        <v>4760170</v>
      </c>
    </row>
    <row r="18" spans="1:10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30759928.721871559</v>
      </c>
      <c r="H18" s="14">
        <v>5021543.8027502447</v>
      </c>
      <c r="I18" s="14"/>
      <c r="J18" s="7">
        <f t="shared" si="0"/>
        <v>35781472.5246218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7044339.9799999986</v>
      </c>
      <c r="E19" s="14"/>
      <c r="F19" s="14">
        <v>4270760.2300000004</v>
      </c>
      <c r="G19" s="14">
        <v>21150221.162245777</v>
      </c>
      <c r="H19" s="14"/>
      <c r="I19" s="14"/>
      <c r="J19" s="7">
        <f t="shared" si="0"/>
        <v>32465321.372245774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1996079.9899999995</v>
      </c>
      <c r="E20" s="14"/>
      <c r="F20" s="14">
        <v>645049.04</v>
      </c>
      <c r="G20" s="14">
        <v>3313900.0397313023</v>
      </c>
      <c r="H20" s="14"/>
      <c r="I20" s="14"/>
      <c r="J20" s="7">
        <f t="shared" si="0"/>
        <v>5955029.0697313016</v>
      </c>
    </row>
    <row r="21" spans="1:10">
      <c r="A21" s="36">
        <v>14</v>
      </c>
      <c r="B21" s="19">
        <v>670017</v>
      </c>
      <c r="C21" s="18" t="s">
        <v>30</v>
      </c>
      <c r="D21" s="14">
        <v>7709596.0899999999</v>
      </c>
      <c r="E21" s="14"/>
      <c r="F21" s="14">
        <v>3611274.3499999996</v>
      </c>
      <c r="G21" s="14">
        <v>22506220.765373599</v>
      </c>
      <c r="H21" s="14"/>
      <c r="I21" s="14"/>
      <c r="J21" s="7">
        <f t="shared" si="0"/>
        <v>33827091.2053736</v>
      </c>
    </row>
    <row r="22" spans="1:10">
      <c r="A22" s="36">
        <v>15</v>
      </c>
      <c r="B22" s="19">
        <v>670018</v>
      </c>
      <c r="C22" s="18" t="s">
        <v>31</v>
      </c>
      <c r="D22" s="14">
        <v>712764.05</v>
      </c>
      <c r="E22" s="14"/>
      <c r="F22" s="14">
        <v>303663.62000000005</v>
      </c>
      <c r="G22" s="14">
        <v>4003736.036348118</v>
      </c>
      <c r="H22" s="14"/>
      <c r="I22" s="14"/>
      <c r="J22" s="7">
        <f t="shared" si="0"/>
        <v>5020163.7063481184</v>
      </c>
    </row>
    <row r="23" spans="1:10">
      <c r="A23" s="36">
        <v>16</v>
      </c>
      <c r="B23" s="19">
        <v>670019</v>
      </c>
      <c r="C23" s="18" t="s">
        <v>32</v>
      </c>
      <c r="D23" s="14">
        <v>0</v>
      </c>
      <c r="E23" s="14"/>
      <c r="F23" s="14">
        <v>0</v>
      </c>
      <c r="G23" s="14">
        <v>39393.675900000002</v>
      </c>
      <c r="H23" s="14"/>
      <c r="I23" s="14"/>
      <c r="J23" s="7">
        <f t="shared" si="0"/>
        <v>39393.675900000002</v>
      </c>
    </row>
    <row r="24" spans="1:10" ht="22.7" customHeight="1">
      <c r="A24" s="36">
        <v>17</v>
      </c>
      <c r="B24" s="19">
        <v>670020</v>
      </c>
      <c r="C24" s="18" t="s">
        <v>101</v>
      </c>
      <c r="D24" s="14">
        <v>446537.8</v>
      </c>
      <c r="E24" s="14"/>
      <c r="F24" s="14">
        <v>593468.98</v>
      </c>
      <c r="G24" s="14">
        <v>2835336.1786971674</v>
      </c>
      <c r="H24" s="14"/>
      <c r="I24" s="14"/>
      <c r="J24" s="7">
        <f t="shared" si="0"/>
        <v>3875342.9586971672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0</v>
      </c>
      <c r="G25" s="14">
        <v>19199.957900000001</v>
      </c>
      <c r="H25" s="14"/>
      <c r="I25" s="14"/>
      <c r="J25" s="7">
        <f t="shared" si="0"/>
        <v>19199.957900000001</v>
      </c>
    </row>
    <row r="26" spans="1:10">
      <c r="A26" s="36">
        <v>19</v>
      </c>
      <c r="B26" s="19">
        <v>670022</v>
      </c>
      <c r="C26" s="18" t="s">
        <v>34</v>
      </c>
      <c r="D26" s="14">
        <v>616470.69000000006</v>
      </c>
      <c r="E26" s="14"/>
      <c r="F26" s="14">
        <v>329077.08000000007</v>
      </c>
      <c r="G26" s="14">
        <v>3364157.1523264255</v>
      </c>
      <c r="H26" s="14"/>
      <c r="I26" s="14"/>
      <c r="J26" s="7">
        <f t="shared" si="0"/>
        <v>4309704.922326426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7277839.8500000015</v>
      </c>
      <c r="E27" s="14"/>
      <c r="F27" s="14">
        <v>2683054.21</v>
      </c>
      <c r="G27" s="14">
        <v>26107674.484328572</v>
      </c>
      <c r="H27" s="14"/>
      <c r="I27" s="14"/>
      <c r="J27" s="7">
        <f t="shared" si="0"/>
        <v>36068568.54432857</v>
      </c>
    </row>
    <row r="28" spans="1:10" ht="36" customHeight="1">
      <c r="A28" s="36">
        <v>21</v>
      </c>
      <c r="B28" s="19">
        <v>670024</v>
      </c>
      <c r="C28" s="18" t="s">
        <v>86</v>
      </c>
      <c r="D28" s="14">
        <v>1358268.04</v>
      </c>
      <c r="E28" s="14"/>
      <c r="F28" s="14">
        <v>955129.04</v>
      </c>
      <c r="G28" s="14">
        <v>7604399.8189209374</v>
      </c>
      <c r="H28" s="14"/>
      <c r="I28" s="14"/>
      <c r="J28" s="7">
        <f t="shared" si="0"/>
        <v>9917796.8989209384</v>
      </c>
    </row>
    <row r="29" spans="1:10" ht="36" customHeight="1">
      <c r="A29" s="36">
        <v>22</v>
      </c>
      <c r="B29" s="19">
        <v>670026</v>
      </c>
      <c r="C29" s="18" t="s">
        <v>77</v>
      </c>
      <c r="D29" s="14">
        <v>2008003.6900000002</v>
      </c>
      <c r="E29" s="14"/>
      <c r="F29" s="14">
        <v>1417545.2700000003</v>
      </c>
      <c r="G29" s="14">
        <v>9166745.0265545081</v>
      </c>
      <c r="H29" s="14"/>
      <c r="I29" s="14"/>
      <c r="J29" s="7">
        <f t="shared" si="0"/>
        <v>12592293.986554509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27481657.90000001</v>
      </c>
      <c r="E30" s="14"/>
      <c r="F30" s="14">
        <v>3092904.9999999995</v>
      </c>
      <c r="G30" s="14">
        <v>45177178.342707038</v>
      </c>
      <c r="H30" s="14"/>
      <c r="I30" s="14"/>
      <c r="J30" s="7">
        <f t="shared" si="0"/>
        <v>75751741.242707044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17363681.879999995</v>
      </c>
      <c r="E31" s="14"/>
      <c r="F31" s="14">
        <v>7805511.7800000003</v>
      </c>
      <c r="G31" s="14">
        <v>33171307.867132388</v>
      </c>
      <c r="H31" s="14"/>
      <c r="I31" s="14"/>
      <c r="J31" s="7">
        <f t="shared" si="0"/>
        <v>58340501.527132384</v>
      </c>
    </row>
    <row r="32" spans="1:10" ht="21" customHeight="1">
      <c r="A32" s="36">
        <v>25</v>
      </c>
      <c r="B32" s="20">
        <v>670029</v>
      </c>
      <c r="C32" s="21" t="s">
        <v>87</v>
      </c>
      <c r="D32" s="14">
        <v>12685690.920000002</v>
      </c>
      <c r="E32" s="14"/>
      <c r="F32" s="14">
        <v>3525016.7</v>
      </c>
      <c r="G32" s="14">
        <v>21734852.479836904</v>
      </c>
      <c r="H32" s="14"/>
      <c r="I32" s="14"/>
      <c r="J32" s="7">
        <f t="shared" si="0"/>
        <v>37945560.099836901</v>
      </c>
    </row>
    <row r="33" spans="1:10">
      <c r="A33" s="36">
        <v>26</v>
      </c>
      <c r="B33" s="19">
        <v>670030</v>
      </c>
      <c r="C33" s="18" t="s">
        <v>100</v>
      </c>
      <c r="D33" s="14">
        <v>981500.41</v>
      </c>
      <c r="E33" s="14"/>
      <c r="F33" s="14">
        <v>202545.37999999998</v>
      </c>
      <c r="G33" s="14">
        <v>1749690.9452467533</v>
      </c>
      <c r="H33" s="14"/>
      <c r="I33" s="14"/>
      <c r="J33" s="7">
        <f t="shared" si="0"/>
        <v>2933736.7352467533</v>
      </c>
    </row>
    <row r="34" spans="1:10">
      <c r="A34" s="36">
        <v>27</v>
      </c>
      <c r="B34" s="19">
        <v>670033</v>
      </c>
      <c r="C34" s="18" t="s">
        <v>42</v>
      </c>
      <c r="D34" s="14">
        <v>528489.80000000005</v>
      </c>
      <c r="E34" s="14"/>
      <c r="F34" s="14">
        <v>83682</v>
      </c>
      <c r="G34" s="14">
        <v>1303218.5830667263</v>
      </c>
      <c r="H34" s="14"/>
      <c r="I34" s="14"/>
      <c r="J34" s="7">
        <f t="shared" si="0"/>
        <v>1915390.3830667264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46828.21</v>
      </c>
      <c r="E35" s="14"/>
      <c r="F35" s="14">
        <v>28855.86</v>
      </c>
      <c r="G35" s="14">
        <v>84523.499499009893</v>
      </c>
      <c r="H35" s="14"/>
      <c r="I35" s="14"/>
      <c r="J35" s="7">
        <f t="shared" si="0"/>
        <v>160207.5694990099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18035196.690000001</v>
      </c>
      <c r="E36" s="14"/>
      <c r="F36" s="14">
        <v>2697061.3000000003</v>
      </c>
      <c r="G36" s="14">
        <v>32406419.07649304</v>
      </c>
      <c r="H36" s="14"/>
      <c r="I36" s="14"/>
      <c r="J36" s="7">
        <f t="shared" si="0"/>
        <v>53138677.066493042</v>
      </c>
    </row>
    <row r="37" spans="1:10">
      <c r="A37" s="36">
        <v>30</v>
      </c>
      <c r="B37" s="19">
        <v>670037</v>
      </c>
      <c r="C37" s="18" t="s">
        <v>36</v>
      </c>
      <c r="D37" s="14">
        <v>36887.82</v>
      </c>
      <c r="E37" s="14"/>
      <c r="F37" s="14">
        <v>141393.73000000001</v>
      </c>
      <c r="G37" s="14">
        <v>253787.99579999998</v>
      </c>
      <c r="H37" s="14"/>
      <c r="I37" s="14"/>
      <c r="J37" s="7">
        <f t="shared" si="0"/>
        <v>432069.54579999996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3183763.22</v>
      </c>
      <c r="G38" s="14">
        <v>59186539.859381758</v>
      </c>
      <c r="H38" s="14"/>
      <c r="I38" s="14"/>
      <c r="J38" s="7">
        <f t="shared" si="0"/>
        <v>62370303.079381756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7200487.129999999</v>
      </c>
      <c r="G39" s="14">
        <v>36812227.309469394</v>
      </c>
      <c r="H39" s="14"/>
      <c r="I39" s="14"/>
      <c r="J39" s="7">
        <f t="shared" si="0"/>
        <v>44012714.439469397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1406122.42</v>
      </c>
      <c r="G40" s="14">
        <v>41900873.602569215</v>
      </c>
      <c r="H40" s="14"/>
      <c r="I40" s="14"/>
      <c r="J40" s="7">
        <f t="shared" si="0"/>
        <v>43306996.022569217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1548117.01</v>
      </c>
      <c r="G41" s="14">
        <v>22657849.085741781</v>
      </c>
      <c r="H41" s="14"/>
      <c r="I41" s="14"/>
      <c r="J41" s="7">
        <f t="shared" si="0"/>
        <v>24205966.095741782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3049824.3399999994</v>
      </c>
      <c r="G42" s="14">
        <v>33721732.503284276</v>
      </c>
      <c r="H42" s="14"/>
      <c r="I42" s="14"/>
      <c r="J42" s="7">
        <f t="shared" si="0"/>
        <v>36771556.843284272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3025110.07</v>
      </c>
      <c r="G43" s="14">
        <v>27978185.256996892</v>
      </c>
      <c r="H43" s="14"/>
      <c r="I43" s="14"/>
      <c r="J43" s="7">
        <f t="shared" si="0"/>
        <v>31003295.326996893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8830283.6999999993</v>
      </c>
      <c r="G44" s="14">
        <v>36250523.604998872</v>
      </c>
      <c r="H44" s="14"/>
      <c r="I44" s="14"/>
      <c r="J44" s="7">
        <f t="shared" si="0"/>
        <v>45080807.304998875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15068800</v>
      </c>
      <c r="H45" s="14"/>
      <c r="I45" s="14"/>
      <c r="J45" s="7">
        <f t="shared" si="0"/>
        <v>15068800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11556890</v>
      </c>
      <c r="H46" s="14"/>
      <c r="I46" s="14"/>
      <c r="J46" s="7">
        <f t="shared" si="0"/>
        <v>11556890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200296823.63999999</v>
      </c>
      <c r="E47" s="14">
        <v>22280419</v>
      </c>
      <c r="F47" s="14">
        <v>11141050.08</v>
      </c>
      <c r="G47" s="14">
        <v>36762096.981899992</v>
      </c>
      <c r="H47" s="14"/>
      <c r="I47" s="14"/>
      <c r="J47" s="7">
        <f t="shared" si="0"/>
        <v>248199970.70190001</v>
      </c>
    </row>
    <row r="48" spans="1:10" ht="21" customHeight="1">
      <c r="A48" s="36">
        <v>41</v>
      </c>
      <c r="B48" s="19">
        <v>670049</v>
      </c>
      <c r="C48" s="18" t="s">
        <v>88</v>
      </c>
      <c r="D48" s="14">
        <v>13353814.43</v>
      </c>
      <c r="E48" s="14"/>
      <c r="F48" s="14">
        <v>575554.28</v>
      </c>
      <c r="G48" s="14">
        <v>21769562.052200001</v>
      </c>
      <c r="H48" s="14"/>
      <c r="I48" s="14"/>
      <c r="J48" s="7">
        <f t="shared" si="0"/>
        <v>35698930.762199998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21897555.489999998</v>
      </c>
      <c r="E49" s="14"/>
      <c r="F49" s="14">
        <v>0</v>
      </c>
      <c r="G49" s="14">
        <v>1055018</v>
      </c>
      <c r="H49" s="14"/>
      <c r="I49" s="14"/>
      <c r="J49" s="7">
        <f t="shared" si="0"/>
        <v>22952573.489999998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22273196</v>
      </c>
      <c r="H50" s="14"/>
      <c r="I50" s="14"/>
      <c r="J50" s="7">
        <f t="shared" si="0"/>
        <v>22273196</v>
      </c>
    </row>
    <row r="51" spans="1:10" ht="21.75" customHeight="1">
      <c r="A51" s="36">
        <v>44</v>
      </c>
      <c r="B51" s="20">
        <v>670052</v>
      </c>
      <c r="C51" s="21" t="s">
        <v>89</v>
      </c>
      <c r="D51" s="14">
        <v>8823168.9100000001</v>
      </c>
      <c r="E51" s="14"/>
      <c r="F51" s="14">
        <v>8598869.4000000004</v>
      </c>
      <c r="G51" s="14">
        <v>104149582.51313937</v>
      </c>
      <c r="H51" s="14"/>
      <c r="I51" s="14"/>
      <c r="J51" s="7">
        <f t="shared" si="0"/>
        <v>121571620.82313937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2207030.8200000003</v>
      </c>
      <c r="E52" s="14"/>
      <c r="F52" s="14">
        <v>5147885.71</v>
      </c>
      <c r="G52" s="14">
        <v>55274216.676125407</v>
      </c>
      <c r="H52" s="14"/>
      <c r="I52" s="14"/>
      <c r="J52" s="7">
        <f t="shared" si="0"/>
        <v>62629133.206125408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171363688.44</v>
      </c>
      <c r="E53" s="14">
        <v>43366077</v>
      </c>
      <c r="F53" s="14">
        <v>0</v>
      </c>
      <c r="G53" s="14">
        <v>18337153.617899999</v>
      </c>
      <c r="H53" s="14"/>
      <c r="I53" s="14"/>
      <c r="J53" s="7">
        <f t="shared" si="0"/>
        <v>189700842.05790001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568914.80790000001</v>
      </c>
      <c r="H54" s="14"/>
      <c r="I54" s="14"/>
      <c r="J54" s="7">
        <f t="shared" si="0"/>
        <v>568914.80790000001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86327.12000000001</v>
      </c>
      <c r="G55" s="14">
        <v>2166446.3424000004</v>
      </c>
      <c r="H55" s="14"/>
      <c r="I55" s="14"/>
      <c r="J55" s="7">
        <f t="shared" si="0"/>
        <v>2252773.4624000005</v>
      </c>
    </row>
    <row r="56" spans="1:10" ht="30.6" customHeight="1">
      <c r="A56" s="36">
        <v>49</v>
      </c>
      <c r="B56" s="19">
        <v>670057</v>
      </c>
      <c r="C56" s="18" t="s">
        <v>90</v>
      </c>
      <c r="D56" s="14">
        <v>101014757.88</v>
      </c>
      <c r="E56" s="14">
        <v>28849224</v>
      </c>
      <c r="F56" s="14">
        <v>6897725.1300000018</v>
      </c>
      <c r="G56" s="14">
        <v>26833311.002214827</v>
      </c>
      <c r="H56" s="14"/>
      <c r="I56" s="14"/>
      <c r="J56" s="7">
        <f t="shared" si="0"/>
        <v>134745794.01221481</v>
      </c>
    </row>
    <row r="57" spans="1:10" ht="34.5" customHeight="1">
      <c r="A57" s="36">
        <v>50</v>
      </c>
      <c r="B57" s="19">
        <v>670059</v>
      </c>
      <c r="C57" s="18" t="s">
        <v>13</v>
      </c>
      <c r="D57" s="14">
        <v>14372220.539999999</v>
      </c>
      <c r="E57" s="14"/>
      <c r="F57" s="14">
        <v>0</v>
      </c>
      <c r="G57" s="14">
        <v>1750490.4963000002</v>
      </c>
      <c r="H57" s="14"/>
      <c r="I57" s="14"/>
      <c r="J57" s="7">
        <f t="shared" si="0"/>
        <v>16122711.0363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456467.05650000001</v>
      </c>
      <c r="H58" s="14"/>
      <c r="I58" s="14"/>
      <c r="J58" s="7">
        <f t="shared" si="0"/>
        <v>456467.05650000001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480931.06000000006</v>
      </c>
      <c r="G59" s="14">
        <v>233577.69</v>
      </c>
      <c r="H59" s="14"/>
      <c r="I59" s="14"/>
      <c r="J59" s="7">
        <f t="shared" si="0"/>
        <v>714508.75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143695510.66715044</v>
      </c>
      <c r="I60" s="14"/>
      <c r="J60" s="7">
        <f t="shared" si="0"/>
        <v>143695510.66715044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534184.99</v>
      </c>
      <c r="E61" s="14"/>
      <c r="F61" s="14">
        <v>2625884.1600000001</v>
      </c>
      <c r="G61" s="14">
        <v>3710598.1335999998</v>
      </c>
      <c r="H61" s="14"/>
      <c r="I61" s="14"/>
      <c r="J61" s="7">
        <f t="shared" si="0"/>
        <v>6870667.2836000007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886390.77</v>
      </c>
      <c r="G62" s="14">
        <v>0</v>
      </c>
      <c r="H62" s="14"/>
      <c r="I62" s="14"/>
      <c r="J62" s="7">
        <f t="shared" si="0"/>
        <v>886390.77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2191.6136999999999</v>
      </c>
      <c r="H63" s="14"/>
      <c r="I63" s="14"/>
      <c r="J63" s="7">
        <f t="shared" si="0"/>
        <v>2191.6136999999999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1511311.35</v>
      </c>
      <c r="G64" s="14">
        <v>0</v>
      </c>
      <c r="H64" s="14"/>
      <c r="I64" s="14"/>
      <c r="J64" s="7">
        <f t="shared" si="0"/>
        <v>1511311.35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1540540</v>
      </c>
      <c r="H65" s="14"/>
      <c r="I65" s="14"/>
      <c r="J65" s="7">
        <f t="shared" si="0"/>
        <v>1540540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4494569</v>
      </c>
      <c r="H66" s="14"/>
      <c r="I66" s="14"/>
      <c r="J66" s="7">
        <f t="shared" si="0"/>
        <v>4494569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28044518.77</v>
      </c>
      <c r="G67" s="14">
        <v>2454.7523000000001</v>
      </c>
      <c r="H67" s="14"/>
      <c r="I67" s="14"/>
      <c r="J67" s="7">
        <f t="shared" si="0"/>
        <v>28046973.522300001</v>
      </c>
    </row>
    <row r="68" spans="1:10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2010637</v>
      </c>
      <c r="H68" s="14"/>
      <c r="I68" s="14"/>
      <c r="J68" s="7">
        <f t="shared" si="0"/>
        <v>2010637</v>
      </c>
    </row>
    <row r="69" spans="1:10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6583713.9699999997</v>
      </c>
      <c r="G69" s="14">
        <v>0</v>
      </c>
      <c r="H69" s="14"/>
      <c r="I69" s="14"/>
      <c r="J69" s="7">
        <f t="shared" si="0"/>
        <v>6583713.9699999997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975087.71999999986</v>
      </c>
      <c r="G70" s="14">
        <v>4255366.3596999999</v>
      </c>
      <c r="H70" s="14"/>
      <c r="I70" s="14"/>
      <c r="J70" s="7">
        <f t="shared" si="0"/>
        <v>5230454.0796999997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2456171.8199999998</v>
      </c>
      <c r="G71" s="14">
        <v>23864211.240277059</v>
      </c>
      <c r="H71" s="14"/>
      <c r="I71" s="14"/>
      <c r="J71" s="7">
        <f t="shared" si="0"/>
        <v>26320383.06027706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9899.7852000000021</v>
      </c>
      <c r="H72" s="14"/>
      <c r="I72" s="14"/>
      <c r="J72" s="7">
        <f t="shared" si="0"/>
        <v>9899.7852000000021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16825.013999999999</v>
      </c>
      <c r="H73" s="14"/>
      <c r="I73" s="14"/>
      <c r="J73" s="7">
        <f t="shared" ref="J73:J92" si="1">D73+F73+G73+H73+I73</f>
        <v>16825.013999999999</v>
      </c>
    </row>
    <row r="74" spans="1:10" ht="21.6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175382.88</v>
      </c>
      <c r="H75" s="14"/>
      <c r="I75" s="14"/>
      <c r="J75" s="7">
        <f t="shared" si="1"/>
        <v>175382.88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25.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24420351.120000001</v>
      </c>
      <c r="G77" s="14">
        <v>0</v>
      </c>
      <c r="H77" s="14"/>
      <c r="I77" s="14"/>
      <c r="J77" s="7">
        <f t="shared" si="1"/>
        <v>24420351.120000001</v>
      </c>
    </row>
    <row r="78" spans="1:10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7381739.9100000001</v>
      </c>
      <c r="G78" s="14">
        <v>0</v>
      </c>
      <c r="H78" s="14"/>
      <c r="I78" s="14"/>
      <c r="J78" s="7">
        <f t="shared" si="1"/>
        <v>7381739.9100000001</v>
      </c>
    </row>
    <row r="79" spans="1:10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48741.39</v>
      </c>
      <c r="H79" s="14"/>
      <c r="I79" s="14"/>
      <c r="J79" s="7">
        <f t="shared" si="1"/>
        <v>48741.39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1657528.8699999999</v>
      </c>
      <c r="G81" s="14">
        <v>7074773.9594778856</v>
      </c>
      <c r="H81" s="14"/>
      <c r="I81" s="14"/>
      <c r="J81" s="7">
        <f t="shared" si="1"/>
        <v>8732302.8294778857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491149</v>
      </c>
      <c r="H82" s="14"/>
      <c r="I82" s="14"/>
      <c r="J82" s="7">
        <f t="shared" si="1"/>
        <v>491149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4188635</v>
      </c>
      <c r="H83" s="14"/>
      <c r="I83" s="14"/>
      <c r="J83" s="7">
        <f t="shared" si="1"/>
        <v>4188635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803435</v>
      </c>
      <c r="H85" s="14"/>
      <c r="I85" s="14"/>
      <c r="J85" s="7">
        <f t="shared" si="1"/>
        <v>803435</v>
      </c>
    </row>
    <row r="86" spans="1:10">
      <c r="A86" s="36">
        <v>79</v>
      </c>
      <c r="B86" s="17">
        <v>670147</v>
      </c>
      <c r="C86" s="29" t="s">
        <v>70</v>
      </c>
      <c r="D86" s="14">
        <v>19851998.219999999</v>
      </c>
      <c r="E86" s="14"/>
      <c r="F86" s="14">
        <v>0</v>
      </c>
      <c r="G86" s="14">
        <v>27156</v>
      </c>
      <c r="H86" s="14"/>
      <c r="I86" s="14"/>
      <c r="J86" s="7">
        <f t="shared" si="1"/>
        <v>19879154.219999999</v>
      </c>
    </row>
    <row r="87" spans="1:10">
      <c r="A87" s="36">
        <v>80</v>
      </c>
      <c r="B87" s="17">
        <v>670148</v>
      </c>
      <c r="C87" s="30" t="s">
        <v>97</v>
      </c>
      <c r="D87" s="14">
        <v>2032834.5099999998</v>
      </c>
      <c r="E87" s="14"/>
      <c r="F87" s="14">
        <v>0</v>
      </c>
      <c r="G87" s="14">
        <v>0</v>
      </c>
      <c r="H87" s="14"/>
      <c r="I87" s="14"/>
      <c r="J87" s="7">
        <f t="shared" si="1"/>
        <v>2032834.5099999998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1182983.27</v>
      </c>
      <c r="G90" s="14">
        <v>0</v>
      </c>
      <c r="H90" s="14"/>
      <c r="I90" s="14"/>
      <c r="J90" s="7">
        <f t="shared" si="1"/>
        <v>1182983.27</v>
      </c>
    </row>
    <row r="91" spans="1:10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1112808</v>
      </c>
      <c r="H91" s="14"/>
      <c r="I91" s="14"/>
      <c r="J91" s="7">
        <f t="shared" si="1"/>
        <v>1112808</v>
      </c>
    </row>
    <row r="92" spans="1:10" ht="29.25" customHeight="1">
      <c r="A92" s="36">
        <v>85</v>
      </c>
      <c r="B92" s="17">
        <v>670157</v>
      </c>
      <c r="C92" s="18" t="s">
        <v>99</v>
      </c>
      <c r="D92" s="14">
        <v>9945485.1499999966</v>
      </c>
      <c r="E92" s="14"/>
      <c r="F92" s="14">
        <v>1071011.0399999998</v>
      </c>
      <c r="G92" s="14">
        <v>12884415.776411366</v>
      </c>
      <c r="H92" s="14"/>
      <c r="I92" s="14"/>
      <c r="J92" s="7">
        <f t="shared" si="1"/>
        <v>23900911.96641136</v>
      </c>
    </row>
    <row r="93" spans="1:10">
      <c r="A93" s="36"/>
      <c r="B93" s="31"/>
      <c r="C93" s="11" t="s">
        <v>69</v>
      </c>
      <c r="D93" s="7">
        <f>SUM(D8:D92)</f>
        <v>1108622176.0400004</v>
      </c>
      <c r="E93" s="7">
        <f t="shared" ref="E93:J93" si="2">SUM(E8:E92)</f>
        <v>168919412</v>
      </c>
      <c r="F93" s="7">
        <f t="shared" si="2"/>
        <v>328979495.95000005</v>
      </c>
      <c r="G93" s="7">
        <f t="shared" si="2"/>
        <v>993736527.12581265</v>
      </c>
      <c r="H93" s="7">
        <f t="shared" si="2"/>
        <v>148717054.46990067</v>
      </c>
      <c r="I93" s="7">
        <f t="shared" si="2"/>
        <v>2910810</v>
      </c>
      <c r="J93" s="7">
        <f t="shared" si="2"/>
        <v>2582966063.5857129</v>
      </c>
    </row>
    <row r="94" spans="1:10">
      <c r="I94" s="15"/>
      <c r="J94" s="9"/>
    </row>
    <row r="95" spans="1:10">
      <c r="I95" s="15"/>
    </row>
    <row r="96" spans="1:10">
      <c r="J9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7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85546875" style="35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0" ht="15" customHeight="1">
      <c r="A2" s="39"/>
      <c r="B2" s="1"/>
      <c r="C2" s="51" t="str">
        <f>согаз!C2</f>
        <v>Утверждено на заседании Комиссии по разработке Территориальной программы ОМС от 26.06.2023 года</v>
      </c>
      <c r="D2" s="51"/>
      <c r="E2" s="51"/>
      <c r="F2" s="51"/>
      <c r="G2" s="51"/>
      <c r="H2" s="51"/>
      <c r="I2" s="51"/>
      <c r="J2" s="51"/>
    </row>
    <row r="3" spans="1:10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40"/>
      <c r="B4" s="4"/>
      <c r="C4" s="47" t="str">
        <f>согаз!C4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105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3961294</v>
      </c>
      <c r="H8" s="14"/>
      <c r="I8" s="14"/>
      <c r="J8" s="7">
        <f>D8+F8+G8+H8+I8</f>
        <v>3961294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451597355.30000031</v>
      </c>
      <c r="E9" s="14">
        <v>92844405</v>
      </c>
      <c r="F9" s="14">
        <v>16844464.669999998</v>
      </c>
      <c r="G9" s="14">
        <v>29646899.275162298</v>
      </c>
      <c r="H9" s="14"/>
      <c r="I9" s="14">
        <v>2121980</v>
      </c>
      <c r="J9" s="7">
        <f t="shared" ref="J9:J72" si="0">D9+F9+G9+H9+I9</f>
        <v>500210699.24516261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57314388.169999987</v>
      </c>
      <c r="E10" s="14">
        <v>1301766</v>
      </c>
      <c r="F10" s="14">
        <v>12461512.920000002</v>
      </c>
      <c r="G10" s="14">
        <v>15864185.880100001</v>
      </c>
      <c r="H10" s="14"/>
      <c r="I10" s="14">
        <v>2065750</v>
      </c>
      <c r="J10" s="7">
        <f t="shared" si="0"/>
        <v>87705836.970099986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18580520</v>
      </c>
      <c r="H11" s="14"/>
      <c r="I11" s="14"/>
      <c r="J11" s="7">
        <f t="shared" si="0"/>
        <v>18580520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184433976.51999995</v>
      </c>
      <c r="E12" s="14">
        <v>37249598</v>
      </c>
      <c r="F12" s="14">
        <v>155152762.73000002</v>
      </c>
      <c r="G12" s="14">
        <v>29857718.667099997</v>
      </c>
      <c r="H12" s="14"/>
      <c r="I12" s="14"/>
      <c r="J12" s="7">
        <f t="shared" si="0"/>
        <v>369444457.91710001</v>
      </c>
    </row>
    <row r="13" spans="1:10" ht="35.25" customHeight="1">
      <c r="A13" s="36">
        <v>6</v>
      </c>
      <c r="B13" s="17">
        <v>670006</v>
      </c>
      <c r="C13" s="18" t="s">
        <v>47</v>
      </c>
      <c r="D13" s="14">
        <v>7418864.2400000002</v>
      </c>
      <c r="E13" s="14"/>
      <c r="F13" s="14">
        <v>0</v>
      </c>
      <c r="G13" s="14">
        <v>0</v>
      </c>
      <c r="H13" s="14"/>
      <c r="I13" s="14"/>
      <c r="J13" s="7">
        <f t="shared" si="0"/>
        <v>7418864.2400000002</v>
      </c>
    </row>
    <row r="14" spans="1:10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8573100</v>
      </c>
      <c r="H14" s="14"/>
      <c r="I14" s="14"/>
      <c r="J14" s="7">
        <f t="shared" si="0"/>
        <v>8573100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6502840</v>
      </c>
      <c r="H15" s="14"/>
      <c r="I15" s="14"/>
      <c r="J15" s="7">
        <f t="shared" si="0"/>
        <v>6502840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6237470</v>
      </c>
      <c r="H16" s="44"/>
      <c r="I16" s="44"/>
      <c r="J16" s="7">
        <f t="shared" si="0"/>
        <v>6237470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8928060</v>
      </c>
      <c r="H17" s="14"/>
      <c r="I17" s="14"/>
      <c r="J17" s="7">
        <f t="shared" si="0"/>
        <v>8928060</v>
      </c>
    </row>
    <row r="18" spans="1:10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7365658.4843964186</v>
      </c>
      <c r="H18" s="14">
        <v>196745.12244307902</v>
      </c>
      <c r="I18" s="14"/>
      <c r="J18" s="7">
        <f t="shared" si="0"/>
        <v>7562403.6068394976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5104132.9600000009</v>
      </c>
      <c r="E19" s="14"/>
      <c r="F19" s="14">
        <v>4609423.25</v>
      </c>
      <c r="G19" s="14">
        <v>25952281.538706586</v>
      </c>
      <c r="H19" s="14"/>
      <c r="I19" s="14"/>
      <c r="J19" s="7">
        <f t="shared" si="0"/>
        <v>35665837.748706587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4625434.32</v>
      </c>
      <c r="E20" s="14"/>
      <c r="F20" s="14">
        <v>781934.24</v>
      </c>
      <c r="G20" s="14">
        <v>9285904.1386518199</v>
      </c>
      <c r="H20" s="14"/>
      <c r="I20" s="14"/>
      <c r="J20" s="7">
        <f t="shared" si="0"/>
        <v>14693272.69865182</v>
      </c>
    </row>
    <row r="21" spans="1:10">
      <c r="A21" s="36">
        <v>14</v>
      </c>
      <c r="B21" s="19">
        <v>670017</v>
      </c>
      <c r="C21" s="18" t="s">
        <v>30</v>
      </c>
      <c r="D21" s="14">
        <v>10817398.639999997</v>
      </c>
      <c r="E21" s="14"/>
      <c r="F21" s="14">
        <v>3816824.6799999997</v>
      </c>
      <c r="G21" s="14">
        <v>33671134.398443028</v>
      </c>
      <c r="H21" s="14"/>
      <c r="I21" s="14"/>
      <c r="J21" s="7">
        <f t="shared" si="0"/>
        <v>48305357.718443021</v>
      </c>
    </row>
    <row r="22" spans="1:10">
      <c r="A22" s="36">
        <v>15</v>
      </c>
      <c r="B22" s="19">
        <v>670018</v>
      </c>
      <c r="C22" s="18" t="s">
        <v>31</v>
      </c>
      <c r="D22" s="14">
        <v>7439509.0299999993</v>
      </c>
      <c r="E22" s="14"/>
      <c r="F22" s="14">
        <v>4335382.0700000012</v>
      </c>
      <c r="G22" s="14">
        <v>30005853.25613809</v>
      </c>
      <c r="H22" s="14"/>
      <c r="I22" s="14"/>
      <c r="J22" s="7">
        <f t="shared" si="0"/>
        <v>41780744.356138095</v>
      </c>
    </row>
    <row r="23" spans="1:10">
      <c r="A23" s="36">
        <v>16</v>
      </c>
      <c r="B23" s="19">
        <v>670019</v>
      </c>
      <c r="C23" s="18" t="s">
        <v>32</v>
      </c>
      <c r="D23" s="14">
        <v>246851.84000000003</v>
      </c>
      <c r="E23" s="14"/>
      <c r="F23" s="14">
        <v>182272.85000000003</v>
      </c>
      <c r="G23" s="14">
        <v>774834.7916461539</v>
      </c>
      <c r="H23" s="14"/>
      <c r="I23" s="14"/>
      <c r="J23" s="7">
        <f t="shared" si="0"/>
        <v>1203959.4816461541</v>
      </c>
    </row>
    <row r="24" spans="1:10" ht="22.7" customHeight="1">
      <c r="A24" s="36">
        <v>17</v>
      </c>
      <c r="B24" s="19">
        <v>670020</v>
      </c>
      <c r="C24" s="18" t="s">
        <v>101</v>
      </c>
      <c r="D24" s="14">
        <v>20284669.66</v>
      </c>
      <c r="E24" s="14"/>
      <c r="F24" s="14">
        <v>10753618.330000002</v>
      </c>
      <c r="G24" s="14">
        <v>67768855.112646282</v>
      </c>
      <c r="H24" s="14"/>
      <c r="I24" s="14"/>
      <c r="J24" s="7">
        <f t="shared" si="0"/>
        <v>98807143.102646291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9618.6200000000008</v>
      </c>
      <c r="G25" s="14">
        <v>44767.597099999999</v>
      </c>
      <c r="H25" s="14"/>
      <c r="I25" s="14"/>
      <c r="J25" s="7">
        <f t="shared" si="0"/>
        <v>54386.217100000002</v>
      </c>
    </row>
    <row r="26" spans="1:10">
      <c r="A26" s="36">
        <v>19</v>
      </c>
      <c r="B26" s="19">
        <v>670022</v>
      </c>
      <c r="C26" s="18" t="s">
        <v>34</v>
      </c>
      <c r="D26" s="14">
        <v>8763872.5600000005</v>
      </c>
      <c r="E26" s="14"/>
      <c r="F26" s="14">
        <v>5077670.08</v>
      </c>
      <c r="G26" s="14">
        <v>38845263.947940096</v>
      </c>
      <c r="H26" s="14"/>
      <c r="I26" s="14"/>
      <c r="J26" s="7">
        <f t="shared" si="0"/>
        <v>52686806.587940097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10058779.949999997</v>
      </c>
      <c r="E27" s="14"/>
      <c r="F27" s="14">
        <v>3343005.43</v>
      </c>
      <c r="G27" s="14">
        <v>28694364.271932144</v>
      </c>
      <c r="H27" s="14"/>
      <c r="I27" s="14"/>
      <c r="J27" s="7">
        <f t="shared" si="0"/>
        <v>42096149.651932143</v>
      </c>
    </row>
    <row r="28" spans="1:10" ht="36" customHeight="1">
      <c r="A28" s="36">
        <v>21</v>
      </c>
      <c r="B28" s="19">
        <v>670024</v>
      </c>
      <c r="C28" s="18" t="s">
        <v>86</v>
      </c>
      <c r="D28" s="14">
        <v>8807980.0899999999</v>
      </c>
      <c r="E28" s="14"/>
      <c r="F28" s="14">
        <v>5364003.9800000004</v>
      </c>
      <c r="G28" s="14">
        <v>36013247.608415686</v>
      </c>
      <c r="H28" s="14"/>
      <c r="I28" s="14"/>
      <c r="J28" s="7">
        <f t="shared" si="0"/>
        <v>50185231.678415686</v>
      </c>
    </row>
    <row r="29" spans="1:10" ht="36" customHeight="1">
      <c r="A29" s="36">
        <v>22</v>
      </c>
      <c r="B29" s="19">
        <v>670026</v>
      </c>
      <c r="C29" s="18" t="s">
        <v>77</v>
      </c>
      <c r="D29" s="14">
        <v>23655164.449999999</v>
      </c>
      <c r="E29" s="14"/>
      <c r="F29" s="14">
        <v>4992975.37</v>
      </c>
      <c r="G29" s="14">
        <v>63573362.023372464</v>
      </c>
      <c r="H29" s="14"/>
      <c r="I29" s="14"/>
      <c r="J29" s="7">
        <f t="shared" si="0"/>
        <v>92221501.843372464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43329575.710000008</v>
      </c>
      <c r="E30" s="14"/>
      <c r="F30" s="14">
        <v>3006060.1999999997</v>
      </c>
      <c r="G30" s="14">
        <v>44983477.416261166</v>
      </c>
      <c r="H30" s="14"/>
      <c r="I30" s="14"/>
      <c r="J30" s="7">
        <f t="shared" si="0"/>
        <v>91319113.326261178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31442064.880000006</v>
      </c>
      <c r="E31" s="14"/>
      <c r="F31" s="14">
        <v>13479460.609999999</v>
      </c>
      <c r="G31" s="14">
        <v>54490244.255740024</v>
      </c>
      <c r="H31" s="14"/>
      <c r="I31" s="14"/>
      <c r="J31" s="7">
        <f t="shared" si="0"/>
        <v>99411769.745740026</v>
      </c>
    </row>
    <row r="32" spans="1:10" ht="21" customHeight="1">
      <c r="A32" s="36">
        <v>25</v>
      </c>
      <c r="B32" s="20">
        <v>670029</v>
      </c>
      <c r="C32" s="21" t="s">
        <v>87</v>
      </c>
      <c r="D32" s="14">
        <v>23526229.479999993</v>
      </c>
      <c r="E32" s="14"/>
      <c r="F32" s="14">
        <v>4166218.41</v>
      </c>
      <c r="G32" s="14">
        <v>18698719.192420192</v>
      </c>
      <c r="H32" s="14"/>
      <c r="I32" s="14"/>
      <c r="J32" s="7">
        <f t="shared" si="0"/>
        <v>46391167.082420185</v>
      </c>
    </row>
    <row r="33" spans="1:10">
      <c r="A33" s="36">
        <v>26</v>
      </c>
      <c r="B33" s="19">
        <v>670030</v>
      </c>
      <c r="C33" s="18" t="s">
        <v>100</v>
      </c>
      <c r="D33" s="14">
        <v>1939802.91</v>
      </c>
      <c r="E33" s="14"/>
      <c r="F33" s="14">
        <v>316621.32</v>
      </c>
      <c r="G33" s="14">
        <v>2283373.8919792208</v>
      </c>
      <c r="H33" s="14"/>
      <c r="I33" s="14"/>
      <c r="J33" s="7">
        <f t="shared" si="0"/>
        <v>4539798.1219792208</v>
      </c>
    </row>
    <row r="34" spans="1:10">
      <c r="A34" s="36">
        <v>27</v>
      </c>
      <c r="B34" s="19">
        <v>670033</v>
      </c>
      <c r="C34" s="18" t="s">
        <v>42</v>
      </c>
      <c r="D34" s="14">
        <v>8655735.2700000014</v>
      </c>
      <c r="E34" s="14"/>
      <c r="F34" s="14">
        <v>8656515.3000000007</v>
      </c>
      <c r="G34" s="14">
        <v>39815797.885823615</v>
      </c>
      <c r="H34" s="14"/>
      <c r="I34" s="14"/>
      <c r="J34" s="7">
        <f t="shared" si="0"/>
        <v>57128048.455823615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19629.53</v>
      </c>
      <c r="E35" s="14"/>
      <c r="F35" s="14">
        <v>0</v>
      </c>
      <c r="G35" s="14">
        <v>35548.659266336632</v>
      </c>
      <c r="H35" s="14"/>
      <c r="I35" s="14"/>
      <c r="J35" s="7">
        <f t="shared" si="0"/>
        <v>55178.189266336631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67822295.730000019</v>
      </c>
      <c r="E36" s="14"/>
      <c r="F36" s="14">
        <v>11574846.82</v>
      </c>
      <c r="G36" s="14">
        <v>141059364.13275361</v>
      </c>
      <c r="H36" s="14"/>
      <c r="I36" s="14"/>
      <c r="J36" s="7">
        <f t="shared" si="0"/>
        <v>220456506.68275362</v>
      </c>
    </row>
    <row r="37" spans="1:10">
      <c r="A37" s="36">
        <v>30</v>
      </c>
      <c r="B37" s="19">
        <v>670037</v>
      </c>
      <c r="C37" s="18" t="s">
        <v>36</v>
      </c>
      <c r="D37" s="14">
        <v>409256.12000000005</v>
      </c>
      <c r="E37" s="14"/>
      <c r="F37" s="14">
        <v>186496.04000000007</v>
      </c>
      <c r="G37" s="14">
        <v>777621.22255000006</v>
      </c>
      <c r="H37" s="14"/>
      <c r="I37" s="14"/>
      <c r="J37" s="7">
        <f t="shared" si="0"/>
        <v>1373373.3825500002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1096522.6800000002</v>
      </c>
      <c r="G38" s="14">
        <v>30439969.246748902</v>
      </c>
      <c r="H38" s="14"/>
      <c r="I38" s="14"/>
      <c r="J38" s="7">
        <f t="shared" si="0"/>
        <v>31536491.926748902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2453604.79</v>
      </c>
      <c r="G39" s="14">
        <v>18785699.773823258</v>
      </c>
      <c r="H39" s="14"/>
      <c r="I39" s="14"/>
      <c r="J39" s="7">
        <f t="shared" si="0"/>
        <v>21239304.563823257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2471985.91</v>
      </c>
      <c r="G40" s="14">
        <v>59176846.397866249</v>
      </c>
      <c r="H40" s="14"/>
      <c r="I40" s="14"/>
      <c r="J40" s="7">
        <f t="shared" si="0"/>
        <v>61648832.307866246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3946520.2399999998</v>
      </c>
      <c r="G41" s="14">
        <v>46662005.234778434</v>
      </c>
      <c r="H41" s="14"/>
      <c r="I41" s="14"/>
      <c r="J41" s="7">
        <f t="shared" si="0"/>
        <v>50608525.474778436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3952892.54</v>
      </c>
      <c r="G42" s="14">
        <v>57353353.722758882</v>
      </c>
      <c r="H42" s="14"/>
      <c r="I42" s="14"/>
      <c r="J42" s="7">
        <f t="shared" si="0"/>
        <v>61306246.262758881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3434463.1900000004</v>
      </c>
      <c r="G43" s="14">
        <v>52272261.675626516</v>
      </c>
      <c r="H43" s="14"/>
      <c r="I43" s="14"/>
      <c r="J43" s="7">
        <f t="shared" si="0"/>
        <v>55706724.865626514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8658480.370000001</v>
      </c>
      <c r="G44" s="14">
        <v>37325393.674346246</v>
      </c>
      <c r="H44" s="14"/>
      <c r="I44" s="14"/>
      <c r="J44" s="7">
        <f t="shared" si="0"/>
        <v>45983874.044346243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23360380</v>
      </c>
      <c r="H45" s="14"/>
      <c r="I45" s="14"/>
      <c r="J45" s="7">
        <f t="shared" si="0"/>
        <v>23360380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13342080</v>
      </c>
      <c r="H46" s="14"/>
      <c r="I46" s="14"/>
      <c r="J46" s="7">
        <f t="shared" si="0"/>
        <v>13342080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326943018.19</v>
      </c>
      <c r="E47" s="14">
        <v>23583653</v>
      </c>
      <c r="F47" s="14">
        <v>19883745.190000001</v>
      </c>
      <c r="G47" s="14">
        <v>58102038.354099996</v>
      </c>
      <c r="H47" s="14"/>
      <c r="I47" s="14"/>
      <c r="J47" s="7">
        <f t="shared" si="0"/>
        <v>404928801.73409998</v>
      </c>
    </row>
    <row r="48" spans="1:10" ht="21" customHeight="1">
      <c r="A48" s="36">
        <v>41</v>
      </c>
      <c r="B48" s="19">
        <v>670049</v>
      </c>
      <c r="C48" s="18" t="s">
        <v>88</v>
      </c>
      <c r="D48" s="14">
        <v>28725073.49000001</v>
      </c>
      <c r="E48" s="14"/>
      <c r="F48" s="14">
        <v>352762.96</v>
      </c>
      <c r="G48" s="14">
        <v>16915103.186699998</v>
      </c>
      <c r="H48" s="14"/>
      <c r="I48" s="14"/>
      <c r="J48" s="7">
        <f t="shared" si="0"/>
        <v>45992939.636700004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26391514.940000001</v>
      </c>
      <c r="E49" s="14"/>
      <c r="F49" s="14">
        <v>0</v>
      </c>
      <c r="G49" s="14">
        <v>1134642</v>
      </c>
      <c r="H49" s="14"/>
      <c r="I49" s="14"/>
      <c r="J49" s="7">
        <f t="shared" si="0"/>
        <v>27526156.940000001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33084890</v>
      </c>
      <c r="H50" s="14"/>
      <c r="I50" s="14"/>
      <c r="J50" s="7">
        <f t="shared" si="0"/>
        <v>33084890</v>
      </c>
    </row>
    <row r="51" spans="1:10" ht="21.75" customHeight="1">
      <c r="A51" s="36">
        <v>44</v>
      </c>
      <c r="B51" s="20">
        <v>670052</v>
      </c>
      <c r="C51" s="21" t="s">
        <v>89</v>
      </c>
      <c r="D51" s="14">
        <v>10697391.670000004</v>
      </c>
      <c r="E51" s="14"/>
      <c r="F51" s="14">
        <v>9091566.8299999982</v>
      </c>
      <c r="G51" s="14">
        <v>137455308.1196059</v>
      </c>
      <c r="H51" s="14"/>
      <c r="I51" s="14"/>
      <c r="J51" s="7">
        <f t="shared" si="0"/>
        <v>157244266.6196059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3756582.310000001</v>
      </c>
      <c r="E52" s="14"/>
      <c r="F52" s="14">
        <v>3080363.27</v>
      </c>
      <c r="G52" s="14">
        <v>65308871.084112994</v>
      </c>
      <c r="H52" s="14"/>
      <c r="I52" s="14"/>
      <c r="J52" s="7">
        <f t="shared" si="0"/>
        <v>72145816.664113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229920170.72000003</v>
      </c>
      <c r="E53" s="14">
        <v>55205802</v>
      </c>
      <c r="F53" s="14">
        <v>0</v>
      </c>
      <c r="G53" s="14">
        <v>23384420.1567</v>
      </c>
      <c r="H53" s="14"/>
      <c r="I53" s="14"/>
      <c r="J53" s="7">
        <f t="shared" si="0"/>
        <v>253304590.87670004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896615.06639999989</v>
      </c>
      <c r="H54" s="14"/>
      <c r="I54" s="14"/>
      <c r="J54" s="7">
        <f t="shared" si="0"/>
        <v>896615.06639999989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113018.80000000002</v>
      </c>
      <c r="G55" s="14">
        <v>1268841.75</v>
      </c>
      <c r="H55" s="14"/>
      <c r="I55" s="14"/>
      <c r="J55" s="7">
        <f t="shared" si="0"/>
        <v>1381860.55</v>
      </c>
    </row>
    <row r="56" spans="1:10" ht="30.6" customHeight="1">
      <c r="A56" s="36">
        <v>49</v>
      </c>
      <c r="B56" s="19">
        <v>670057</v>
      </c>
      <c r="C56" s="18" t="s">
        <v>90</v>
      </c>
      <c r="D56" s="14">
        <v>128297538.34</v>
      </c>
      <c r="E56" s="14">
        <v>16082242</v>
      </c>
      <c r="F56" s="14">
        <v>9112761.5900000036</v>
      </c>
      <c r="G56" s="14">
        <v>35192488.592865936</v>
      </c>
      <c r="H56" s="14"/>
      <c r="I56" s="14"/>
      <c r="J56" s="7">
        <f t="shared" si="0"/>
        <v>172602788.52286595</v>
      </c>
    </row>
    <row r="57" spans="1:10" ht="22.9" customHeight="1">
      <c r="A57" s="36">
        <v>50</v>
      </c>
      <c r="B57" s="19">
        <v>670059</v>
      </c>
      <c r="C57" s="18" t="s">
        <v>13</v>
      </c>
      <c r="D57" s="14">
        <v>19953216.129999999</v>
      </c>
      <c r="E57" s="14"/>
      <c r="F57" s="14">
        <v>0</v>
      </c>
      <c r="G57" s="14">
        <v>2312650.5863000001</v>
      </c>
      <c r="H57" s="14"/>
      <c r="I57" s="14"/>
      <c r="J57" s="7">
        <f t="shared" si="0"/>
        <v>22265866.7163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868015.53359999997</v>
      </c>
      <c r="H58" s="14"/>
      <c r="I58" s="14"/>
      <c r="J58" s="7">
        <f t="shared" si="0"/>
        <v>868015.53359999997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660077.88</v>
      </c>
      <c r="G59" s="14">
        <v>220886.29</v>
      </c>
      <c r="H59" s="43"/>
      <c r="I59" s="14"/>
      <c r="J59" s="7">
        <f t="shared" si="0"/>
        <v>880964.17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242427928.23046625</v>
      </c>
      <c r="I60" s="14"/>
      <c r="J60" s="7">
        <f t="shared" si="0"/>
        <v>242427928.23046625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678789.20999999985</v>
      </c>
      <c r="E61" s="14"/>
      <c r="F61" s="14">
        <v>2516472.3200000003</v>
      </c>
      <c r="G61" s="14">
        <v>5124995.8499999996</v>
      </c>
      <c r="H61" s="14"/>
      <c r="I61" s="14"/>
      <c r="J61" s="7">
        <f t="shared" si="0"/>
        <v>8320257.3799999999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1591563.67</v>
      </c>
      <c r="G62" s="14">
        <v>0</v>
      </c>
      <c r="H62" s="14"/>
      <c r="I62" s="14"/>
      <c r="J62" s="7">
        <f t="shared" si="0"/>
        <v>1591563.67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666376.90979999991</v>
      </c>
      <c r="H63" s="14"/>
      <c r="I63" s="14"/>
      <c r="J63" s="7">
        <f t="shared" si="0"/>
        <v>666376.90979999991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1504106.81</v>
      </c>
      <c r="G64" s="14">
        <v>0</v>
      </c>
      <c r="H64" s="14"/>
      <c r="I64" s="14"/>
      <c r="J64" s="7">
        <f t="shared" si="0"/>
        <v>1504106.81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2822510</v>
      </c>
      <c r="H65" s="14"/>
      <c r="I65" s="14"/>
      <c r="J65" s="7">
        <f t="shared" si="0"/>
        <v>2822510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6186608</v>
      </c>
      <c r="H66" s="14"/>
      <c r="I66" s="14"/>
      <c r="J66" s="7">
        <f t="shared" si="0"/>
        <v>6186608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28044518.77</v>
      </c>
      <c r="G67" s="14">
        <v>4909.5046000000002</v>
      </c>
      <c r="H67" s="14"/>
      <c r="I67" s="14"/>
      <c r="J67" s="7">
        <f t="shared" si="0"/>
        <v>28049428.274599999</v>
      </c>
    </row>
    <row r="68" spans="1:10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2545578</v>
      </c>
      <c r="H68" s="14"/>
      <c r="I68" s="14"/>
      <c r="J68" s="7">
        <f t="shared" si="0"/>
        <v>2545578</v>
      </c>
    </row>
    <row r="69" spans="1:10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6583713.9699999997</v>
      </c>
      <c r="G69" s="14">
        <v>0</v>
      </c>
      <c r="H69" s="14"/>
      <c r="I69" s="14"/>
      <c r="J69" s="7">
        <f t="shared" si="0"/>
        <v>6583713.9699999997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1179242.96</v>
      </c>
      <c r="G70" s="14">
        <v>4782475.4676999999</v>
      </c>
      <c r="H70" s="14"/>
      <c r="I70" s="14"/>
      <c r="J70" s="7">
        <f t="shared" si="0"/>
        <v>5961718.4276999999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2671325.34</v>
      </c>
      <c r="G71" s="14">
        <v>23955499.641169202</v>
      </c>
      <c r="H71" s="14"/>
      <c r="I71" s="14"/>
      <c r="J71" s="7">
        <f t="shared" si="0"/>
        <v>26626824.981169201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18641.475600000002</v>
      </c>
      <c r="H72" s="14"/>
      <c r="I72" s="14"/>
      <c r="J72" s="7">
        <f t="shared" si="0"/>
        <v>18641.475600000002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52286.718000000008</v>
      </c>
      <c r="H73" s="14"/>
      <c r="I73" s="14"/>
      <c r="J73" s="7">
        <f t="shared" ref="J73:J92" si="1">D73+F73+G73+H73+I73</f>
        <v>52286.718000000008</v>
      </c>
    </row>
    <row r="74" spans="1:10" ht="21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141034.57999999999</v>
      </c>
      <c r="G74" s="14">
        <v>0</v>
      </c>
      <c r="H74" s="14"/>
      <c r="I74" s="14"/>
      <c r="J74" s="7">
        <f t="shared" si="1"/>
        <v>141034.57999999999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188753.95</v>
      </c>
      <c r="H75" s="14"/>
      <c r="I75" s="14"/>
      <c r="J75" s="7">
        <f t="shared" si="1"/>
        <v>188753.95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24122541.960000001</v>
      </c>
      <c r="G77" s="14">
        <v>0</v>
      </c>
      <c r="H77" s="14"/>
      <c r="I77" s="14"/>
      <c r="J77" s="7">
        <f t="shared" si="1"/>
        <v>24122541.960000001</v>
      </c>
    </row>
    <row r="78" spans="1:10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10972856.619999999</v>
      </c>
      <c r="G78" s="14">
        <v>0</v>
      </c>
      <c r="H78" s="14"/>
      <c r="I78" s="14"/>
      <c r="J78" s="7">
        <f t="shared" si="1"/>
        <v>10972856.619999999</v>
      </c>
    </row>
    <row r="79" spans="1:10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45193.759999999995</v>
      </c>
      <c r="H79" s="14"/>
      <c r="I79" s="14"/>
      <c r="J79" s="7">
        <f t="shared" si="1"/>
        <v>45193.759999999995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707329.41999999993</v>
      </c>
      <c r="G81" s="14">
        <v>4151070.8701221137</v>
      </c>
      <c r="H81" s="14"/>
      <c r="I81" s="14"/>
      <c r="J81" s="7">
        <f t="shared" si="1"/>
        <v>4858400.2901221141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977599</v>
      </c>
      <c r="H82" s="14"/>
      <c r="I82" s="14"/>
      <c r="J82" s="7">
        <f t="shared" si="1"/>
        <v>977599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6971049</v>
      </c>
      <c r="H83" s="14"/>
      <c r="I83" s="14"/>
      <c r="J83" s="7">
        <f t="shared" si="1"/>
        <v>6971049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1164464</v>
      </c>
      <c r="H85" s="14"/>
      <c r="I85" s="14"/>
      <c r="J85" s="7">
        <f t="shared" si="1"/>
        <v>1164464</v>
      </c>
    </row>
    <row r="86" spans="1:10">
      <c r="A86" s="36">
        <v>79</v>
      </c>
      <c r="B86" s="17">
        <v>670147</v>
      </c>
      <c r="C86" s="29" t="s">
        <v>70</v>
      </c>
      <c r="D86" s="14">
        <v>8992843.7899999991</v>
      </c>
      <c r="E86" s="14"/>
      <c r="F86" s="14">
        <v>0</v>
      </c>
      <c r="G86" s="14">
        <v>27157</v>
      </c>
      <c r="H86" s="14"/>
      <c r="I86" s="14"/>
      <c r="J86" s="7">
        <f t="shared" si="1"/>
        <v>9020000.7899999991</v>
      </c>
    </row>
    <row r="87" spans="1:10">
      <c r="A87" s="36">
        <v>80</v>
      </c>
      <c r="B87" s="17">
        <v>670148</v>
      </c>
      <c r="C87" s="30" t="s">
        <v>97</v>
      </c>
      <c r="D87" s="14">
        <v>4372151.4800000004</v>
      </c>
      <c r="E87" s="14"/>
      <c r="F87" s="14">
        <v>0</v>
      </c>
      <c r="G87" s="14">
        <v>0</v>
      </c>
      <c r="H87" s="14"/>
      <c r="I87" s="14"/>
      <c r="J87" s="7">
        <f t="shared" si="1"/>
        <v>4372151.4800000004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7329.91</v>
      </c>
      <c r="H88" s="14"/>
      <c r="I88" s="14"/>
      <c r="J88" s="7">
        <f t="shared" si="1"/>
        <v>7329.91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7329.91</v>
      </c>
      <c r="H89" s="14"/>
      <c r="I89" s="14"/>
      <c r="J89" s="7">
        <f t="shared" si="1"/>
        <v>7329.91</v>
      </c>
    </row>
    <row r="90" spans="1:10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1490712.38</v>
      </c>
      <c r="G90" s="14">
        <v>0</v>
      </c>
      <c r="H90" s="14"/>
      <c r="I90" s="14"/>
      <c r="J90" s="7">
        <f t="shared" si="1"/>
        <v>1490712.38</v>
      </c>
    </row>
    <row r="91" spans="1:10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1664965</v>
      </c>
      <c r="H91" s="14"/>
      <c r="I91" s="14"/>
      <c r="J91" s="7">
        <f t="shared" si="1"/>
        <v>1664965</v>
      </c>
    </row>
    <row r="92" spans="1:10" ht="29.25" customHeight="1">
      <c r="A92" s="36">
        <v>85</v>
      </c>
      <c r="B92" s="19">
        <v>670157</v>
      </c>
      <c r="C92" s="18" t="s">
        <v>99</v>
      </c>
      <c r="D92" s="14">
        <v>17649287.150000002</v>
      </c>
      <c r="E92" s="14"/>
      <c r="F92" s="14">
        <v>1991932.33</v>
      </c>
      <c r="G92" s="14">
        <v>24986143.727916311</v>
      </c>
      <c r="H92" s="14"/>
      <c r="I92" s="14"/>
      <c r="J92" s="7">
        <f t="shared" si="1"/>
        <v>44627363.207916319</v>
      </c>
    </row>
    <row r="93" spans="1:10" ht="31.5" customHeight="1">
      <c r="A93" s="36"/>
      <c r="B93" s="31"/>
      <c r="C93" s="11" t="s">
        <v>69</v>
      </c>
      <c r="D93" s="7">
        <f>SUM(D8:D92)</f>
        <v>1784090544.7800007</v>
      </c>
      <c r="E93" s="7">
        <f t="shared" ref="E93:J93" si="2">SUM(E8:E92)</f>
        <v>226267466</v>
      </c>
      <c r="F93" s="7">
        <f t="shared" si="2"/>
        <v>420937805.29000002</v>
      </c>
      <c r="G93" s="7">
        <f t="shared" si="2"/>
        <v>1573505459.7897863</v>
      </c>
      <c r="H93" s="7">
        <f t="shared" si="2"/>
        <v>242624673.35290933</v>
      </c>
      <c r="I93" s="7">
        <f t="shared" si="2"/>
        <v>4187730</v>
      </c>
      <c r="J93" s="7">
        <f t="shared" si="2"/>
        <v>4025346213.2126951</v>
      </c>
    </row>
    <row r="94" spans="1:10">
      <c r="I94" s="15"/>
      <c r="J94" s="9"/>
    </row>
    <row r="95" spans="1:10">
      <c r="I95" s="15"/>
      <c r="J95" s="9"/>
    </row>
    <row r="96" spans="1:10">
      <c r="J96" s="9"/>
    </row>
    <row r="97" spans="10:10">
      <c r="J97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01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6.7109375" style="35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8.85546875" style="3"/>
    <col min="12" max="12" width="13" style="3" customWidth="1"/>
    <col min="13" max="16384" width="8.85546875" style="3"/>
  </cols>
  <sheetData>
    <row r="1" spans="1:12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2" s="13" customFormat="1" ht="25.5" customHeight="1">
      <c r="A2" s="33"/>
      <c r="B2" s="12"/>
      <c r="C2" s="52" t="str">
        <f>макс!C2</f>
        <v>Утверждено на заседании Комиссии по разработке Территориальной программы ОМС от 26.06.2023 года</v>
      </c>
      <c r="D2" s="52"/>
      <c r="E2" s="52"/>
      <c r="F2" s="52"/>
      <c r="G2" s="52"/>
      <c r="H2" s="52"/>
      <c r="I2" s="52"/>
      <c r="J2" s="52"/>
    </row>
    <row r="3" spans="1:12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2">
      <c r="A4" s="40"/>
      <c r="B4" s="4"/>
      <c r="C4" s="47" t="str">
        <f>макс!C4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2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2" ht="21.6" customHeight="1">
      <c r="A6" s="45" t="s">
        <v>1</v>
      </c>
      <c r="B6" s="45" t="s">
        <v>79</v>
      </c>
      <c r="C6" s="48" t="s">
        <v>103</v>
      </c>
      <c r="D6" s="49"/>
      <c r="E6" s="49"/>
      <c r="F6" s="49"/>
      <c r="G6" s="49"/>
      <c r="H6" s="49"/>
      <c r="I6" s="49"/>
      <c r="J6" s="50"/>
    </row>
    <row r="7" spans="1:12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2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4956594</v>
      </c>
      <c r="H8" s="14"/>
      <c r="I8" s="14"/>
      <c r="J8" s="7">
        <f>D8+F8+G8+H8+I8</f>
        <v>4956594</v>
      </c>
      <c r="L8" s="15"/>
    </row>
    <row r="9" spans="1:12" ht="39.75" customHeight="1">
      <c r="A9" s="36">
        <v>2</v>
      </c>
      <c r="B9" s="19">
        <v>670002</v>
      </c>
      <c r="C9" s="18" t="s">
        <v>8</v>
      </c>
      <c r="D9" s="14">
        <v>648117110.28999996</v>
      </c>
      <c r="E9" s="14">
        <v>134386870</v>
      </c>
      <c r="F9" s="14">
        <v>34817043.829999998</v>
      </c>
      <c r="G9" s="14">
        <v>35326585.542394862</v>
      </c>
      <c r="H9" s="14"/>
      <c r="I9" s="14">
        <v>3778340</v>
      </c>
      <c r="J9" s="7">
        <f t="shared" ref="J9:J72" si="0">D9+F9+G9+H9+I9</f>
        <v>722039079.66239488</v>
      </c>
      <c r="L9" s="15"/>
    </row>
    <row r="10" spans="1:12" ht="39.75" customHeight="1">
      <c r="A10" s="36">
        <v>3</v>
      </c>
      <c r="B10" s="19">
        <v>670003</v>
      </c>
      <c r="C10" s="18" t="s">
        <v>9</v>
      </c>
      <c r="D10" s="14">
        <v>74280361.799999997</v>
      </c>
      <c r="E10" s="14">
        <v>1952649</v>
      </c>
      <c r="F10" s="14">
        <v>24034937.010000002</v>
      </c>
      <c r="G10" s="14">
        <v>21450797.778999999</v>
      </c>
      <c r="H10" s="14"/>
      <c r="I10" s="14">
        <v>3753840</v>
      </c>
      <c r="J10" s="7">
        <f t="shared" si="0"/>
        <v>123519936.589</v>
      </c>
      <c r="L10" s="15"/>
    </row>
    <row r="11" spans="1:12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28981480</v>
      </c>
      <c r="H11" s="14"/>
      <c r="I11" s="14"/>
      <c r="J11" s="7">
        <f t="shared" si="0"/>
        <v>28981480</v>
      </c>
      <c r="L11" s="15"/>
    </row>
    <row r="12" spans="1:12" ht="35.25" customHeight="1">
      <c r="A12" s="36">
        <v>5</v>
      </c>
      <c r="B12" s="19">
        <v>670005</v>
      </c>
      <c r="C12" s="18" t="s">
        <v>11</v>
      </c>
      <c r="D12" s="14">
        <v>255240077.87</v>
      </c>
      <c r="E12" s="14">
        <v>48681126</v>
      </c>
      <c r="F12" s="14">
        <v>306400428.28999996</v>
      </c>
      <c r="G12" s="14">
        <v>47614043.2641</v>
      </c>
      <c r="H12" s="14"/>
      <c r="I12" s="14"/>
      <c r="J12" s="7">
        <f t="shared" si="0"/>
        <v>609254549.42409992</v>
      </c>
      <c r="L12" s="15"/>
    </row>
    <row r="13" spans="1:12" ht="34.5" customHeight="1">
      <c r="A13" s="36">
        <v>6</v>
      </c>
      <c r="B13" s="17">
        <v>670006</v>
      </c>
      <c r="C13" s="18" t="s">
        <v>47</v>
      </c>
      <c r="D13" s="14">
        <v>8006180.04</v>
      </c>
      <c r="E13" s="14"/>
      <c r="F13" s="14">
        <v>0</v>
      </c>
      <c r="G13" s="14">
        <v>0</v>
      </c>
      <c r="H13" s="14"/>
      <c r="I13" s="14"/>
      <c r="J13" s="7">
        <f t="shared" si="0"/>
        <v>8006180.04</v>
      </c>
      <c r="L13" s="15"/>
    </row>
    <row r="14" spans="1:12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19728160</v>
      </c>
      <c r="H14" s="14"/>
      <c r="I14" s="14"/>
      <c r="J14" s="7">
        <f t="shared" si="0"/>
        <v>19728160</v>
      </c>
      <c r="L14" s="15"/>
    </row>
    <row r="15" spans="1:12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13658310</v>
      </c>
      <c r="H15" s="14"/>
      <c r="I15" s="14"/>
      <c r="J15" s="7">
        <f t="shared" si="0"/>
        <v>13658310</v>
      </c>
      <c r="L15" s="15"/>
    </row>
    <row r="16" spans="1:12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14791190</v>
      </c>
      <c r="H16" s="14"/>
      <c r="I16" s="14"/>
      <c r="J16" s="7">
        <f t="shared" si="0"/>
        <v>14791190</v>
      </c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12170640</v>
      </c>
      <c r="H17" s="14"/>
      <c r="I17" s="14"/>
      <c r="J17" s="7">
        <f t="shared" si="0"/>
        <v>12170640</v>
      </c>
      <c r="L17" s="15"/>
    </row>
    <row r="18" spans="1:12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113235286.49043204</v>
      </c>
      <c r="H18" s="14">
        <v>19321560.931815118</v>
      </c>
      <c r="I18" s="14"/>
      <c r="J18" s="7">
        <f t="shared" si="0"/>
        <v>132556847.42224716</v>
      </c>
      <c r="L18" s="15"/>
    </row>
    <row r="19" spans="1:12" ht="30.75" customHeight="1">
      <c r="A19" s="36">
        <v>12</v>
      </c>
      <c r="B19" s="19">
        <v>670013</v>
      </c>
      <c r="C19" s="18" t="s">
        <v>28</v>
      </c>
      <c r="D19" s="14">
        <v>2649566.9499999993</v>
      </c>
      <c r="E19" s="14"/>
      <c r="F19" s="14">
        <v>917904.55000000016</v>
      </c>
      <c r="G19" s="14">
        <v>8492580.2791476324</v>
      </c>
      <c r="H19" s="14"/>
      <c r="I19" s="14"/>
      <c r="J19" s="7">
        <f t="shared" si="0"/>
        <v>12060051.779147632</v>
      </c>
      <c r="L19" s="15"/>
    </row>
    <row r="20" spans="1:12" ht="31.5" customHeight="1">
      <c r="A20" s="36">
        <v>13</v>
      </c>
      <c r="B20" s="19">
        <v>670015</v>
      </c>
      <c r="C20" s="18" t="s">
        <v>29</v>
      </c>
      <c r="D20" s="14">
        <v>51102312.129999988</v>
      </c>
      <c r="E20" s="14"/>
      <c r="F20" s="14">
        <v>8552019.6600000001</v>
      </c>
      <c r="G20" s="14">
        <v>167654431.65111688</v>
      </c>
      <c r="H20" s="14"/>
      <c r="I20" s="14"/>
      <c r="J20" s="7">
        <f t="shared" si="0"/>
        <v>227308763.44111687</v>
      </c>
      <c r="L20" s="15"/>
    </row>
    <row r="21" spans="1:12">
      <c r="A21" s="36">
        <v>14</v>
      </c>
      <c r="B21" s="19">
        <v>670017</v>
      </c>
      <c r="C21" s="18" t="s">
        <v>30</v>
      </c>
      <c r="D21" s="14">
        <v>2498931.1800000006</v>
      </c>
      <c r="E21" s="14"/>
      <c r="F21" s="14">
        <v>715159.55</v>
      </c>
      <c r="G21" s="14">
        <v>9618521.6670833733</v>
      </c>
      <c r="H21" s="14"/>
      <c r="I21" s="14"/>
      <c r="J21" s="7">
        <f t="shared" si="0"/>
        <v>12832612.397083374</v>
      </c>
      <c r="L21" s="15"/>
    </row>
    <row r="22" spans="1:12">
      <c r="A22" s="36">
        <v>15</v>
      </c>
      <c r="B22" s="19">
        <v>670018</v>
      </c>
      <c r="C22" s="18" t="s">
        <v>31</v>
      </c>
      <c r="D22" s="14">
        <v>25892351.779999983</v>
      </c>
      <c r="E22" s="14"/>
      <c r="F22" s="14">
        <v>11975299.599999998</v>
      </c>
      <c r="G22" s="14">
        <v>75523290.155713782</v>
      </c>
      <c r="H22" s="14"/>
      <c r="I22" s="14"/>
      <c r="J22" s="7">
        <f t="shared" si="0"/>
        <v>113390941.53571376</v>
      </c>
      <c r="L22" s="15"/>
    </row>
    <row r="23" spans="1:12">
      <c r="A23" s="36">
        <v>16</v>
      </c>
      <c r="B23" s="19">
        <v>670019</v>
      </c>
      <c r="C23" s="18" t="s">
        <v>32</v>
      </c>
      <c r="D23" s="14">
        <v>291451.42</v>
      </c>
      <c r="E23" s="14"/>
      <c r="F23" s="14">
        <v>389073.2</v>
      </c>
      <c r="G23" s="14">
        <v>654032.79815384618</v>
      </c>
      <c r="H23" s="14"/>
      <c r="I23" s="14"/>
      <c r="J23" s="7">
        <f t="shared" si="0"/>
        <v>1334557.4181538462</v>
      </c>
      <c r="L23" s="15"/>
    </row>
    <row r="24" spans="1:12" ht="22.7" customHeight="1">
      <c r="A24" s="36">
        <v>17</v>
      </c>
      <c r="B24" s="19">
        <v>670020</v>
      </c>
      <c r="C24" s="18" t="s">
        <v>101</v>
      </c>
      <c r="D24" s="14">
        <v>1817338.7200000002</v>
      </c>
      <c r="E24" s="14"/>
      <c r="F24" s="14">
        <v>1672452.9299999997</v>
      </c>
      <c r="G24" s="14">
        <v>8184868.7702565426</v>
      </c>
      <c r="H24" s="14"/>
      <c r="I24" s="14"/>
      <c r="J24" s="7">
        <f t="shared" si="0"/>
        <v>11674660.420256542</v>
      </c>
      <c r="L24" s="15"/>
    </row>
    <row r="25" spans="1:12">
      <c r="A25" s="36">
        <v>18</v>
      </c>
      <c r="B25" s="19">
        <v>670021</v>
      </c>
      <c r="C25" s="18" t="s">
        <v>33</v>
      </c>
      <c r="D25" s="14">
        <v>109346.96</v>
      </c>
      <c r="E25" s="14"/>
      <c r="F25" s="14">
        <v>197211.79</v>
      </c>
      <c r="G25" s="14">
        <v>1162201.7614</v>
      </c>
      <c r="H25" s="14"/>
      <c r="I25" s="14"/>
      <c r="J25" s="7">
        <f t="shared" si="0"/>
        <v>1468760.5114</v>
      </c>
      <c r="L25" s="15"/>
    </row>
    <row r="26" spans="1:12">
      <c r="A26" s="36">
        <v>19</v>
      </c>
      <c r="B26" s="19">
        <v>670022</v>
      </c>
      <c r="C26" s="18" t="s">
        <v>34</v>
      </c>
      <c r="D26" s="14">
        <v>1683895.32</v>
      </c>
      <c r="E26" s="14"/>
      <c r="F26" s="14">
        <v>1160727.1200000001</v>
      </c>
      <c r="G26" s="14">
        <v>11351757.695033481</v>
      </c>
      <c r="H26" s="14"/>
      <c r="I26" s="14"/>
      <c r="J26" s="7">
        <f t="shared" si="0"/>
        <v>14196380.135033481</v>
      </c>
      <c r="L26" s="15"/>
    </row>
    <row r="27" spans="1:12" ht="36" customHeight="1">
      <c r="A27" s="36">
        <v>20</v>
      </c>
      <c r="B27" s="19">
        <v>670023</v>
      </c>
      <c r="C27" s="18" t="s">
        <v>35</v>
      </c>
      <c r="D27" s="14">
        <v>1971346.7999999998</v>
      </c>
      <c r="E27" s="14"/>
      <c r="F27" s="14">
        <v>619925.81999999983</v>
      </c>
      <c r="G27" s="14">
        <v>5340021.9955392862</v>
      </c>
      <c r="H27" s="14"/>
      <c r="I27" s="14"/>
      <c r="J27" s="7">
        <f t="shared" si="0"/>
        <v>7931294.6155392863</v>
      </c>
      <c r="L27" s="15"/>
    </row>
    <row r="28" spans="1:12" ht="36" customHeight="1">
      <c r="A28" s="36">
        <v>21</v>
      </c>
      <c r="B28" s="19">
        <v>670024</v>
      </c>
      <c r="C28" s="18" t="s">
        <v>86</v>
      </c>
      <c r="D28" s="14">
        <v>2990776.87</v>
      </c>
      <c r="E28" s="14"/>
      <c r="F28" s="14">
        <v>1720136.86</v>
      </c>
      <c r="G28" s="14">
        <v>11605212.365063379</v>
      </c>
      <c r="H28" s="14"/>
      <c r="I28" s="14"/>
      <c r="J28" s="7">
        <f t="shared" si="0"/>
        <v>16316126.095063379</v>
      </c>
      <c r="L28" s="15"/>
    </row>
    <row r="29" spans="1:12" ht="36" customHeight="1">
      <c r="A29" s="36">
        <v>22</v>
      </c>
      <c r="B29" s="19">
        <v>670026</v>
      </c>
      <c r="C29" s="18" t="s">
        <v>77</v>
      </c>
      <c r="D29" s="14">
        <v>18707749.07</v>
      </c>
      <c r="E29" s="14"/>
      <c r="F29" s="14">
        <v>5473426.5700000003</v>
      </c>
      <c r="G29" s="14">
        <v>62953089.278173037</v>
      </c>
      <c r="H29" s="14"/>
      <c r="I29" s="14"/>
      <c r="J29" s="7">
        <f t="shared" si="0"/>
        <v>87134264.918173045</v>
      </c>
      <c r="L29" s="15"/>
    </row>
    <row r="30" spans="1:12" ht="36" customHeight="1">
      <c r="A30" s="36">
        <v>23</v>
      </c>
      <c r="B30" s="19">
        <v>670027</v>
      </c>
      <c r="C30" s="18" t="s">
        <v>38</v>
      </c>
      <c r="D30" s="14">
        <v>134664341.69</v>
      </c>
      <c r="E30" s="14"/>
      <c r="F30" s="14">
        <v>22142834.979999997</v>
      </c>
      <c r="G30" s="14">
        <v>242506458.8885318</v>
      </c>
      <c r="H30" s="14"/>
      <c r="I30" s="14"/>
      <c r="J30" s="7">
        <f t="shared" si="0"/>
        <v>399313635.55853176</v>
      </c>
      <c r="L30" s="15"/>
    </row>
    <row r="31" spans="1:12" ht="36" customHeight="1">
      <c r="A31" s="36">
        <v>24</v>
      </c>
      <c r="B31" s="19">
        <v>670028</v>
      </c>
      <c r="C31" s="18" t="s">
        <v>39</v>
      </c>
      <c r="D31" s="14">
        <v>5378032.6999999983</v>
      </c>
      <c r="E31" s="14"/>
      <c r="F31" s="14">
        <v>1220768.29</v>
      </c>
      <c r="G31" s="14">
        <v>11198853.184827581</v>
      </c>
      <c r="H31" s="14"/>
      <c r="I31" s="14"/>
      <c r="J31" s="7">
        <f t="shared" si="0"/>
        <v>17797654.174827579</v>
      </c>
      <c r="L31" s="15"/>
    </row>
    <row r="32" spans="1:12" ht="21" customHeight="1">
      <c r="A32" s="36">
        <v>25</v>
      </c>
      <c r="B32" s="20">
        <v>670029</v>
      </c>
      <c r="C32" s="21" t="s">
        <v>87</v>
      </c>
      <c r="D32" s="14">
        <v>187486159.63000005</v>
      </c>
      <c r="E32" s="14"/>
      <c r="F32" s="14">
        <v>16237136.550000001</v>
      </c>
      <c r="G32" s="14">
        <v>236476346.67204291</v>
      </c>
      <c r="H32" s="14"/>
      <c r="I32" s="14"/>
      <c r="J32" s="7">
        <f t="shared" si="0"/>
        <v>440199642.85204297</v>
      </c>
      <c r="L32" s="15"/>
    </row>
    <row r="33" spans="1:12">
      <c r="A33" s="36">
        <v>26</v>
      </c>
      <c r="B33" s="19">
        <v>670030</v>
      </c>
      <c r="C33" s="18" t="s">
        <v>100</v>
      </c>
      <c r="D33" s="14">
        <v>25568462.699999996</v>
      </c>
      <c r="E33" s="14"/>
      <c r="F33" s="14">
        <v>9960639.629999999</v>
      </c>
      <c r="G33" s="14">
        <v>91220271.990574032</v>
      </c>
      <c r="H33" s="14"/>
      <c r="I33" s="14"/>
      <c r="J33" s="7">
        <f t="shared" si="0"/>
        <v>126749374.32057403</v>
      </c>
      <c r="L33" s="15"/>
    </row>
    <row r="34" spans="1:12">
      <c r="A34" s="36">
        <v>27</v>
      </c>
      <c r="B34" s="19">
        <v>670033</v>
      </c>
      <c r="C34" s="18" t="s">
        <v>42</v>
      </c>
      <c r="D34" s="14">
        <v>2039975.1500000006</v>
      </c>
      <c r="E34" s="14"/>
      <c r="F34" s="14">
        <v>453229.29000000004</v>
      </c>
      <c r="G34" s="14">
        <v>3270640.2813096596</v>
      </c>
      <c r="H34" s="14"/>
      <c r="I34" s="14"/>
      <c r="J34" s="7">
        <f t="shared" si="0"/>
        <v>5763844.72130966</v>
      </c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v>1133626.45</v>
      </c>
      <c r="E35" s="14"/>
      <c r="F35" s="14">
        <v>548982.7699999999</v>
      </c>
      <c r="G35" s="14">
        <v>2571083.7369346535</v>
      </c>
      <c r="H35" s="14"/>
      <c r="I35" s="14"/>
      <c r="J35" s="7">
        <f t="shared" si="0"/>
        <v>4253692.9569346532</v>
      </c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v>46630975.920000002</v>
      </c>
      <c r="E36" s="14"/>
      <c r="F36" s="14">
        <v>9629895.0600000005</v>
      </c>
      <c r="G36" s="14">
        <v>101767256.28365336</v>
      </c>
      <c r="H36" s="14"/>
      <c r="I36" s="14"/>
      <c r="J36" s="7">
        <f t="shared" si="0"/>
        <v>158028127.26365337</v>
      </c>
      <c r="L36" s="15"/>
    </row>
    <row r="37" spans="1:12">
      <c r="A37" s="36">
        <v>30</v>
      </c>
      <c r="B37" s="19">
        <v>670037</v>
      </c>
      <c r="C37" s="18" t="s">
        <v>36</v>
      </c>
      <c r="D37" s="14">
        <v>474966.63999999996</v>
      </c>
      <c r="E37" s="14"/>
      <c r="F37" s="14">
        <v>294329.81</v>
      </c>
      <c r="G37" s="14">
        <v>789036.59565000003</v>
      </c>
      <c r="H37" s="14"/>
      <c r="I37" s="14"/>
      <c r="J37" s="7">
        <f t="shared" si="0"/>
        <v>1558333.04565</v>
      </c>
      <c r="L37" s="15"/>
    </row>
    <row r="38" spans="1:12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7810319.4400000013</v>
      </c>
      <c r="G38" s="14">
        <v>105353335.48276933</v>
      </c>
      <c r="H38" s="14"/>
      <c r="I38" s="14"/>
      <c r="J38" s="7">
        <f t="shared" si="0"/>
        <v>113163654.92276932</v>
      </c>
      <c r="L38" s="15"/>
    </row>
    <row r="39" spans="1:12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16073799.43</v>
      </c>
      <c r="G39" s="14">
        <v>79100919.190907359</v>
      </c>
      <c r="H39" s="14"/>
      <c r="I39" s="14"/>
      <c r="J39" s="7">
        <f t="shared" si="0"/>
        <v>95174718.620907366</v>
      </c>
      <c r="L39" s="15"/>
    </row>
    <row r="40" spans="1:12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4765306.1099999994</v>
      </c>
      <c r="G40" s="14">
        <v>83354348.925564528</v>
      </c>
      <c r="H40" s="14"/>
      <c r="I40" s="14"/>
      <c r="J40" s="7">
        <f t="shared" si="0"/>
        <v>88119655.035564527</v>
      </c>
      <c r="L40" s="15"/>
    </row>
    <row r="41" spans="1:12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6192498.25</v>
      </c>
      <c r="G41" s="14">
        <v>52350629.235479787</v>
      </c>
      <c r="H41" s="14"/>
      <c r="I41" s="14"/>
      <c r="J41" s="7">
        <f t="shared" si="0"/>
        <v>58543127.485479787</v>
      </c>
      <c r="L41" s="15"/>
    </row>
    <row r="42" spans="1:12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2903437.93</v>
      </c>
      <c r="G42" s="14">
        <v>32203224.314856846</v>
      </c>
      <c r="H42" s="14"/>
      <c r="I42" s="14"/>
      <c r="J42" s="7">
        <f t="shared" si="0"/>
        <v>35106662.244856849</v>
      </c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1976241.0099999998</v>
      </c>
      <c r="G43" s="14">
        <v>24061569.335976593</v>
      </c>
      <c r="H43" s="14"/>
      <c r="I43" s="14"/>
      <c r="J43" s="7">
        <f t="shared" si="0"/>
        <v>26037810.345976591</v>
      </c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15203736.75</v>
      </c>
      <c r="G44" s="14">
        <v>66025497.681054883</v>
      </c>
      <c r="H44" s="14"/>
      <c r="I44" s="14"/>
      <c r="J44" s="7">
        <f t="shared" si="0"/>
        <v>81229234.43105489</v>
      </c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33377460</v>
      </c>
      <c r="H45" s="14"/>
      <c r="I45" s="14"/>
      <c r="J45" s="7">
        <f t="shared" si="0"/>
        <v>33377460</v>
      </c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25446700</v>
      </c>
      <c r="H46" s="14"/>
      <c r="I46" s="14"/>
      <c r="J46" s="7">
        <f t="shared" si="0"/>
        <v>25446700</v>
      </c>
      <c r="L46" s="15"/>
    </row>
    <row r="47" spans="1:12" ht="33.6" customHeight="1">
      <c r="A47" s="36">
        <v>40</v>
      </c>
      <c r="B47" s="19">
        <v>670048</v>
      </c>
      <c r="C47" s="18" t="s">
        <v>16</v>
      </c>
      <c r="D47" s="14">
        <v>375602669.08999997</v>
      </c>
      <c r="E47" s="14">
        <v>50909283</v>
      </c>
      <c r="F47" s="14">
        <v>26373789.619999997</v>
      </c>
      <c r="G47" s="14">
        <v>64219251.684</v>
      </c>
      <c r="H47" s="14"/>
      <c r="I47" s="14"/>
      <c r="J47" s="7">
        <f t="shared" si="0"/>
        <v>466195710.39399999</v>
      </c>
      <c r="L47" s="15"/>
    </row>
    <row r="48" spans="1:12" ht="21" customHeight="1">
      <c r="A48" s="36">
        <v>41</v>
      </c>
      <c r="B48" s="19">
        <v>670049</v>
      </c>
      <c r="C48" s="18" t="s">
        <v>88</v>
      </c>
      <c r="D48" s="14">
        <v>26612176.670000002</v>
      </c>
      <c r="E48" s="14"/>
      <c r="F48" s="14">
        <v>918337.91999999993</v>
      </c>
      <c r="G48" s="14">
        <v>38852282.331100002</v>
      </c>
      <c r="H48" s="14"/>
      <c r="I48" s="14"/>
      <c r="J48" s="7">
        <f t="shared" si="0"/>
        <v>66382796.921100006</v>
      </c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v>32580575.68</v>
      </c>
      <c r="E49" s="14"/>
      <c r="F49" s="14">
        <v>0</v>
      </c>
      <c r="G49" s="14">
        <v>1791540</v>
      </c>
      <c r="H49" s="14"/>
      <c r="I49" s="14"/>
      <c r="J49" s="7">
        <f t="shared" si="0"/>
        <v>34372115.68</v>
      </c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46912214</v>
      </c>
      <c r="H50" s="14"/>
      <c r="I50" s="14"/>
      <c r="J50" s="7">
        <f t="shared" si="0"/>
        <v>46912214</v>
      </c>
      <c r="L50" s="15"/>
    </row>
    <row r="51" spans="1:12" ht="21.75" customHeight="1">
      <c r="A51" s="36">
        <v>44</v>
      </c>
      <c r="B51" s="20">
        <v>670052</v>
      </c>
      <c r="C51" s="21" t="s">
        <v>89</v>
      </c>
      <c r="D51" s="14">
        <v>49958662.38000001</v>
      </c>
      <c r="E51" s="14"/>
      <c r="F51" s="14">
        <v>14568694.17</v>
      </c>
      <c r="G51" s="14">
        <v>213651845.66075474</v>
      </c>
      <c r="H51" s="14"/>
      <c r="I51" s="14"/>
      <c r="J51" s="7">
        <f t="shared" si="0"/>
        <v>278179202.21075475</v>
      </c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v>4639613.1999999993</v>
      </c>
      <c r="E52" s="14"/>
      <c r="F52" s="14">
        <v>3054059.3400000003</v>
      </c>
      <c r="G52" s="14">
        <v>58289260.871861592</v>
      </c>
      <c r="H52" s="14"/>
      <c r="I52" s="14"/>
      <c r="J52" s="7">
        <f t="shared" si="0"/>
        <v>65982933.411861591</v>
      </c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v>289870702.27999997</v>
      </c>
      <c r="E53" s="14">
        <v>59496517</v>
      </c>
      <c r="F53" s="14">
        <v>0</v>
      </c>
      <c r="G53" s="14">
        <v>30701082.225400001</v>
      </c>
      <c r="H53" s="14"/>
      <c r="I53" s="14"/>
      <c r="J53" s="7">
        <f t="shared" si="0"/>
        <v>320571784.50539994</v>
      </c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955476.06570000004</v>
      </c>
      <c r="H54" s="14"/>
      <c r="I54" s="14"/>
      <c r="J54" s="7">
        <f t="shared" si="0"/>
        <v>955476.06570000004</v>
      </c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175179.13</v>
      </c>
      <c r="G55" s="14">
        <v>2506766.8175999997</v>
      </c>
      <c r="H55" s="14"/>
      <c r="I55" s="14"/>
      <c r="J55" s="7">
        <f t="shared" si="0"/>
        <v>2681945.9475999996</v>
      </c>
      <c r="L55" s="15"/>
    </row>
    <row r="56" spans="1:12" ht="30.6" customHeight="1">
      <c r="A56" s="36">
        <v>49</v>
      </c>
      <c r="B56" s="19">
        <v>670057</v>
      </c>
      <c r="C56" s="18" t="s">
        <v>90</v>
      </c>
      <c r="D56" s="14">
        <v>138837885.13999999</v>
      </c>
      <c r="E56" s="14">
        <v>17626235</v>
      </c>
      <c r="F56" s="14">
        <v>16626241.770000001</v>
      </c>
      <c r="G56" s="14">
        <v>33777425.582819238</v>
      </c>
      <c r="H56" s="14"/>
      <c r="I56" s="14"/>
      <c r="J56" s="7">
        <f t="shared" si="0"/>
        <v>189241552.49281925</v>
      </c>
      <c r="L56" s="15"/>
    </row>
    <row r="57" spans="1:12" ht="30" customHeight="1">
      <c r="A57" s="36">
        <v>50</v>
      </c>
      <c r="B57" s="19">
        <v>670059</v>
      </c>
      <c r="C57" s="18" t="s">
        <v>13</v>
      </c>
      <c r="D57" s="14">
        <v>38578083.319999993</v>
      </c>
      <c r="E57" s="14"/>
      <c r="F57" s="14">
        <v>0</v>
      </c>
      <c r="G57" s="14">
        <v>4425203.9473999999</v>
      </c>
      <c r="H57" s="14"/>
      <c r="I57" s="14"/>
      <c r="J57" s="7">
        <f t="shared" si="0"/>
        <v>43003287.267399997</v>
      </c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966978.20990000002</v>
      </c>
      <c r="H58" s="14"/>
      <c r="I58" s="14"/>
      <c r="J58" s="7">
        <f t="shared" si="0"/>
        <v>966978.20990000002</v>
      </c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1453012.9600000002</v>
      </c>
      <c r="G59" s="14">
        <v>814691.37</v>
      </c>
      <c r="H59" s="14"/>
      <c r="I59" s="14"/>
      <c r="J59" s="7">
        <f t="shared" si="0"/>
        <v>2267704.33</v>
      </c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415240297.9353748</v>
      </c>
      <c r="I60" s="14"/>
      <c r="J60" s="7">
        <f t="shared" si="0"/>
        <v>415240297.9353748</v>
      </c>
      <c r="L60" s="15"/>
    </row>
    <row r="61" spans="1:12" ht="32.25" customHeight="1">
      <c r="A61" s="36">
        <v>54</v>
      </c>
      <c r="B61" s="19">
        <v>670067</v>
      </c>
      <c r="C61" s="18" t="s">
        <v>51</v>
      </c>
      <c r="D61" s="14">
        <v>1208210.7799999998</v>
      </c>
      <c r="E61" s="14"/>
      <c r="F61" s="14">
        <v>3063531.52</v>
      </c>
      <c r="G61" s="14">
        <v>8449687.5563999992</v>
      </c>
      <c r="H61" s="14"/>
      <c r="I61" s="14"/>
      <c r="J61" s="7">
        <f t="shared" si="0"/>
        <v>12721429.856399998</v>
      </c>
      <c r="L61" s="15"/>
    </row>
    <row r="62" spans="1:12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3190331.88</v>
      </c>
      <c r="G62" s="14">
        <v>0</v>
      </c>
      <c r="H62" s="14"/>
      <c r="I62" s="14"/>
      <c r="J62" s="7">
        <f t="shared" si="0"/>
        <v>3190331.88</v>
      </c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3881286.4664999996</v>
      </c>
      <c r="H63" s="14"/>
      <c r="I63" s="14"/>
      <c r="J63" s="7">
        <f t="shared" si="0"/>
        <v>3881286.4664999996</v>
      </c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2584820.0999999996</v>
      </c>
      <c r="G64" s="14">
        <v>0</v>
      </c>
      <c r="H64" s="14"/>
      <c r="I64" s="14"/>
      <c r="J64" s="7">
        <f t="shared" si="0"/>
        <v>2584820.0999999996</v>
      </c>
      <c r="L64" s="15"/>
    </row>
    <row r="65" spans="1:12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3773660</v>
      </c>
      <c r="H65" s="14"/>
      <c r="I65" s="14"/>
      <c r="J65" s="7">
        <f t="shared" si="0"/>
        <v>3773660</v>
      </c>
      <c r="L65" s="15"/>
    </row>
    <row r="66" spans="1:12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7800658</v>
      </c>
      <c r="H66" s="14"/>
      <c r="I66" s="14"/>
      <c r="J66" s="7">
        <f t="shared" si="0"/>
        <v>7800658</v>
      </c>
      <c r="L66" s="15"/>
    </row>
    <row r="67" spans="1:12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79493096.379999995</v>
      </c>
      <c r="G67" s="14">
        <v>4897.2431000000006</v>
      </c>
      <c r="H67" s="14"/>
      <c r="I67" s="14"/>
      <c r="J67" s="7">
        <f t="shared" si="0"/>
        <v>79497993.623099998</v>
      </c>
      <c r="L67" s="15"/>
    </row>
    <row r="68" spans="1:12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1853479</v>
      </c>
      <c r="H68" s="14"/>
      <c r="I68" s="14"/>
      <c r="J68" s="7">
        <f t="shared" si="0"/>
        <v>1853479</v>
      </c>
      <c r="L68" s="15"/>
    </row>
    <row r="69" spans="1:12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40699322.740000002</v>
      </c>
      <c r="G69" s="14">
        <v>0</v>
      </c>
      <c r="H69" s="14"/>
      <c r="I69" s="14"/>
      <c r="J69" s="7">
        <f t="shared" si="0"/>
        <v>40699322.740000002</v>
      </c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1227576.5099999998</v>
      </c>
      <c r="G70" s="14">
        <v>5295585.6925999997</v>
      </c>
      <c r="H70" s="14"/>
      <c r="I70" s="14"/>
      <c r="J70" s="7">
        <f t="shared" si="0"/>
        <v>6523162.2025999995</v>
      </c>
      <c r="L70" s="15"/>
    </row>
    <row r="71" spans="1:12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3270952.9600000004</v>
      </c>
      <c r="G71" s="14">
        <v>33175173.787653733</v>
      </c>
      <c r="H71" s="14"/>
      <c r="I71" s="14"/>
      <c r="J71" s="7">
        <f t="shared" si="0"/>
        <v>36446126.74765373</v>
      </c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30361.2392</v>
      </c>
      <c r="H72" s="14"/>
      <c r="I72" s="14"/>
      <c r="J72" s="7">
        <f t="shared" si="0"/>
        <v>30361.2392</v>
      </c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46814.267999999996</v>
      </c>
      <c r="H73" s="14"/>
      <c r="I73" s="14"/>
      <c r="J73" s="7">
        <f t="shared" ref="J73:J92" si="1">D73+F73+G73+H73+I73</f>
        <v>46814.267999999996</v>
      </c>
      <c r="L73" s="15"/>
    </row>
    <row r="74" spans="1:12" ht="22.15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  <c r="L74" s="15"/>
    </row>
    <row r="75" spans="1:12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374124.27</v>
      </c>
      <c r="H75" s="14"/>
      <c r="I75" s="14"/>
      <c r="J75" s="7">
        <f t="shared" si="1"/>
        <v>374124.27</v>
      </c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  <c r="L76" s="15"/>
    </row>
    <row r="77" spans="1:12" ht="42.7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16975122.120000001</v>
      </c>
      <c r="G77" s="14">
        <v>0</v>
      </c>
      <c r="H77" s="14"/>
      <c r="I77" s="14"/>
      <c r="J77" s="7">
        <f t="shared" si="1"/>
        <v>16975122.120000001</v>
      </c>
      <c r="L77" s="15"/>
    </row>
    <row r="78" spans="1:12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6783220.46</v>
      </c>
      <c r="G78" s="14">
        <v>0</v>
      </c>
      <c r="H78" s="14"/>
      <c r="I78" s="14"/>
      <c r="J78" s="7">
        <f t="shared" si="1"/>
        <v>6783220.46</v>
      </c>
      <c r="L78" s="15"/>
    </row>
    <row r="79" spans="1:12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155138.54999999999</v>
      </c>
      <c r="H79" s="14"/>
      <c r="I79" s="14"/>
      <c r="J79" s="7">
        <f t="shared" si="1"/>
        <v>155138.54999999999</v>
      </c>
      <c r="L79" s="15"/>
    </row>
    <row r="80" spans="1:12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  <c r="L80" s="15"/>
    </row>
    <row r="81" spans="1:12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2890155.2</v>
      </c>
      <c r="G81" s="14">
        <v>9777089.685899999</v>
      </c>
      <c r="H81" s="14"/>
      <c r="I81" s="14"/>
      <c r="J81" s="7">
        <f t="shared" si="1"/>
        <v>12667244.885899998</v>
      </c>
      <c r="L81" s="15"/>
    </row>
    <row r="82" spans="1:12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12235574</v>
      </c>
      <c r="H82" s="14"/>
      <c r="I82" s="14"/>
      <c r="J82" s="7">
        <f t="shared" si="1"/>
        <v>12235574</v>
      </c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5595545.6600000001</v>
      </c>
      <c r="H83" s="14"/>
      <c r="I83" s="14"/>
      <c r="J83" s="7">
        <f t="shared" si="1"/>
        <v>5595545.6600000001</v>
      </c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  <c r="L84" s="15"/>
    </row>
    <row r="85" spans="1:12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3446388</v>
      </c>
      <c r="H85" s="14"/>
      <c r="I85" s="14"/>
      <c r="J85" s="7">
        <f t="shared" si="1"/>
        <v>3446388</v>
      </c>
      <c r="L85" s="15"/>
    </row>
    <row r="86" spans="1:12">
      <c r="A86" s="36">
        <v>79</v>
      </c>
      <c r="B86" s="17">
        <v>670147</v>
      </c>
      <c r="C86" s="29" t="s">
        <v>70</v>
      </c>
      <c r="D86" s="14">
        <v>37959119.150000006</v>
      </c>
      <c r="E86" s="14"/>
      <c r="F86" s="14">
        <v>0</v>
      </c>
      <c r="G86" s="14">
        <v>1493625</v>
      </c>
      <c r="H86" s="14"/>
      <c r="I86" s="14"/>
      <c r="J86" s="7">
        <f t="shared" si="1"/>
        <v>39452744.150000006</v>
      </c>
      <c r="L86" s="15"/>
    </row>
    <row r="87" spans="1:12">
      <c r="A87" s="36">
        <v>80</v>
      </c>
      <c r="B87" s="17">
        <v>670148</v>
      </c>
      <c r="C87" s="30" t="s">
        <v>97</v>
      </c>
      <c r="D87" s="14">
        <v>7450324.0800000001</v>
      </c>
      <c r="E87" s="14"/>
      <c r="F87" s="14">
        <v>0</v>
      </c>
      <c r="G87" s="14">
        <v>0</v>
      </c>
      <c r="H87" s="14"/>
      <c r="I87" s="14"/>
      <c r="J87" s="7">
        <f t="shared" si="1"/>
        <v>7450324.0800000001</v>
      </c>
      <c r="L87" s="15"/>
    </row>
    <row r="88" spans="1:12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  <c r="L88" s="15"/>
    </row>
    <row r="89" spans="1:12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  <c r="L89" s="15"/>
    </row>
    <row r="90" spans="1:12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2753947.97</v>
      </c>
      <c r="G90" s="14">
        <v>0</v>
      </c>
      <c r="H90" s="14"/>
      <c r="I90" s="14"/>
      <c r="J90" s="7">
        <f t="shared" si="1"/>
        <v>2753947.97</v>
      </c>
      <c r="L90" s="15"/>
    </row>
    <row r="91" spans="1:12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4124187</v>
      </c>
      <c r="H91" s="14"/>
      <c r="I91" s="14"/>
      <c r="J91" s="7">
        <f t="shared" si="1"/>
        <v>4124187</v>
      </c>
      <c r="L91" s="15"/>
    </row>
    <row r="92" spans="1:12" ht="29.25" customHeight="1">
      <c r="A92" s="36">
        <v>85</v>
      </c>
      <c r="B92" s="19">
        <v>670157</v>
      </c>
      <c r="C92" s="18" t="s">
        <v>99</v>
      </c>
      <c r="D92" s="14">
        <v>177479697.16000003</v>
      </c>
      <c r="E92" s="14"/>
      <c r="F92" s="14">
        <v>20348468.010000002</v>
      </c>
      <c r="G92" s="14">
        <v>276207944.75607228</v>
      </c>
      <c r="H92" s="14"/>
      <c r="I92" s="14"/>
      <c r="J92" s="7">
        <f t="shared" si="1"/>
        <v>474036109.9260723</v>
      </c>
      <c r="L92" s="15"/>
    </row>
    <row r="93" spans="1:12">
      <c r="A93" s="36"/>
      <c r="B93" s="31"/>
      <c r="C93" s="11" t="s">
        <v>69</v>
      </c>
      <c r="D93" s="7">
        <f>SUM(D8:D92)</f>
        <v>2679513057.0100007</v>
      </c>
      <c r="E93" s="7">
        <f t="shared" ref="E93:J93" si="2">SUM(E8:E92)</f>
        <v>313052680</v>
      </c>
      <c r="F93" s="7">
        <f t="shared" si="2"/>
        <v>760508762.84000027</v>
      </c>
      <c r="G93" s="7">
        <f t="shared" si="2"/>
        <v>2741111966.2347031</v>
      </c>
      <c r="H93" s="7">
        <f t="shared" si="2"/>
        <v>434561858.86718988</v>
      </c>
      <c r="I93" s="7">
        <f t="shared" ref="I93" si="3">SUM(I8:I92)</f>
        <v>7532180</v>
      </c>
      <c r="J93" s="7">
        <f t="shared" si="2"/>
        <v>6623227824.95189</v>
      </c>
      <c r="L93" s="15"/>
    </row>
    <row r="94" spans="1:12">
      <c r="H94" s="15"/>
      <c r="I94" s="15"/>
      <c r="J94" s="9"/>
    </row>
    <row r="95" spans="1:12">
      <c r="D95" s="15"/>
      <c r="E95" s="15"/>
      <c r="F95" s="15"/>
      <c r="G95" s="15"/>
      <c r="H95" s="15"/>
      <c r="I95" s="15"/>
      <c r="J95" s="15"/>
    </row>
    <row r="96" spans="1:12">
      <c r="E96" s="15"/>
      <c r="J96" s="9"/>
    </row>
    <row r="97" spans="10:10">
      <c r="J97" s="9"/>
    </row>
    <row r="98" spans="10:10">
      <c r="J98" s="9"/>
    </row>
    <row r="99" spans="10:10">
      <c r="J99" s="9"/>
    </row>
    <row r="100" spans="10:10">
      <c r="J100" s="9"/>
    </row>
    <row r="101" spans="10:10">
      <c r="J10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2023-06-30T11:48:56Z</cp:lastPrinted>
  <dcterms:created xsi:type="dcterms:W3CDTF">2021-07-01T15:06:33Z</dcterms:created>
  <dcterms:modified xsi:type="dcterms:W3CDTF">2023-06-30T11:49:27Z</dcterms:modified>
</cp:coreProperties>
</file>