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" sheetId="5" r:id="rId1"/>
  </sheets>
  <definedNames>
    <definedName name="_xlnm.Print_Titles" localSheetId="0">'приложение 1'!$5:$5</definedName>
  </definedNames>
  <calcPr calcId="125725"/>
</workbook>
</file>

<file path=xl/calcChain.xml><?xml version="1.0" encoding="utf-8"?>
<calcChain xmlns="http://schemas.openxmlformats.org/spreadsheetml/2006/main">
  <c r="F26" i="5"/>
  <c r="F31"/>
  <c r="F38"/>
  <c r="F56"/>
  <c r="F66"/>
  <c r="F67"/>
  <c r="D67"/>
  <c r="D66"/>
  <c r="F65"/>
  <c r="F64"/>
  <c r="F63"/>
  <c r="F62"/>
  <c r="F61"/>
  <c r="F60"/>
  <c r="F59"/>
  <c r="F58"/>
  <c r="F57"/>
  <c r="F55"/>
  <c r="F54"/>
  <c r="D53"/>
  <c r="F53" s="1"/>
  <c r="F52"/>
  <c r="F51"/>
  <c r="F50"/>
  <c r="F49"/>
  <c r="F48"/>
  <c r="F47"/>
  <c r="F46"/>
  <c r="F45"/>
  <c r="F44"/>
  <c r="F43"/>
  <c r="F42"/>
  <c r="F41"/>
  <c r="D40"/>
  <c r="F40" s="1"/>
  <c r="D39"/>
  <c r="D56" s="1"/>
  <c r="D37"/>
  <c r="F37" s="1"/>
  <c r="F36"/>
  <c r="D35"/>
  <c r="F35" s="1"/>
  <c r="D34"/>
  <c r="F33"/>
  <c r="F32"/>
  <c r="D30"/>
  <c r="F30" s="1"/>
  <c r="D29"/>
  <c r="D28"/>
  <c r="F27"/>
  <c r="F28" s="1"/>
  <c r="F25"/>
  <c r="F24"/>
  <c r="F23"/>
  <c r="F22"/>
  <c r="F21"/>
  <c r="F20"/>
  <c r="F19"/>
  <c r="F18"/>
  <c r="F17"/>
  <c r="F16"/>
  <c r="F15"/>
  <c r="F14"/>
  <c r="F13"/>
  <c r="F12"/>
  <c r="D11"/>
  <c r="F10"/>
  <c r="D9"/>
  <c r="F9" s="1"/>
  <c r="F8"/>
  <c r="F7"/>
  <c r="D6"/>
  <c r="D31" l="1"/>
  <c r="D38"/>
  <c r="D26"/>
  <c r="F6"/>
  <c r="F11"/>
  <c r="F39"/>
  <c r="F29"/>
  <c r="F34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<sst xmlns="http://schemas.openxmlformats.org/spreadsheetml/2006/main" count="45" uniqueCount="30">
  <si>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</si>
  <si>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</si>
  <si>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</si>
  <si>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</si>
  <si>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</si>
  <si>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</si>
  <si>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</si>
  <si>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</si>
  <si>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</si>
  <si>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>ЧУЗ "ОАО РЖД"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</si>
  <si>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</si>
  <si>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</si>
  <si>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</si>
  <si>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</si>
  <si>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</si>
  <si>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</si>
  <si>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</si>
  <si>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</si>
  <si>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</si>
  <si>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</si>
  <si>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</si>
  <si>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</si>
  <si>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</si>
  <si>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</si>
  <si>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</si>
  <si>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</si>
  <si>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</si>
  <si>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</si>
  <si>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</si>
  <si>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 xml:space="preserve">к Решению Комиссии по разработке Территориальной программы ОМС на 2023 год    от "30" декабря 2022г.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</si>
</sst>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70"/>
  <sheetViews>
    <sheetView tabSelected="1" zoomScale="80" zoomScaleNormal="80" workbookViewId="0">
      <selection activeCell="A2" sqref="A2:F2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8" customWidth="1"/>
    <col min="4" max="4" width="15.5703125" style="1" customWidth="1"/>
    <col min="5" max="5" width="21.5703125" style="1" customWidth="1"/>
    <col min="6" max="6" width="25.140625" style="1" customWidth="1"/>
    <col min="7" max="16384" width="9.42578125" style="1"/>
  </cols>
  <sheetData>
    <row r="1" spans="1:9" s="11" customFormat="1">
      <c r="A1" s="59" t="s">
        <v>10</v>
      </c>
      <c r="B1" s="59"/>
      <c r="C1" s="59"/>
      <c r="D1" s="59"/>
      <c r="E1" s="59"/>
      <c r="F1" s="59"/>
    </row>
    <row r="2" spans="1:9" s="11" customFormat="1" ht="33" customHeight="1">
      <c r="A2" s="60" t="s">
        <v>29</v>
      </c>
      <c r="B2" s="60"/>
      <c r="C2" s="60"/>
      <c r="D2" s="60"/>
      <c r="E2" s="60"/>
      <c r="F2" s="60"/>
    </row>
    <row r="3" spans="1:9" ht="14.85" customHeight="1">
      <c r="A3" s="61" t="s">
        <v>27</v>
      </c>
      <c r="B3" s="61"/>
      <c r="C3" s="61"/>
      <c r="D3" s="61"/>
      <c r="E3" s="61"/>
      <c r="F3" s="61"/>
    </row>
    <row r="4" spans="1:9" ht="73.5" customHeight="1">
      <c r="A4" s="61"/>
      <c r="B4" s="61"/>
      <c r="C4" s="61"/>
      <c r="D4" s="61"/>
      <c r="E4" s="61"/>
      <c r="F4" s="61"/>
    </row>
    <row r="5" spans="1:9" ht="81.75" customHeight="1">
      <c r="A5" s="12" t="s">
        <v>11</v>
      </c>
      <c r="B5" s="12" t="s">
        <v>12</v>
      </c>
      <c r="C5" s="3" t="s">
        <v>0</v>
      </c>
      <c r="D5" s="3" t="s">
        <v>1</v>
      </c>
      <c r="E5" s="4" t="s">
        <v>2</v>
      </c>
      <c r="F5" s="4" t="s">
        <v>3</v>
      </c>
    </row>
    <row r="6" spans="1:9" ht="15.75" customHeight="1">
      <c r="A6" s="62" t="s">
        <v>4</v>
      </c>
      <c r="B6" s="52" t="s">
        <v>25</v>
      </c>
      <c r="C6" s="23">
        <v>63</v>
      </c>
      <c r="D6" s="5">
        <f>4+4+1+1+15</f>
        <v>25</v>
      </c>
      <c r="E6" s="14">
        <v>193718</v>
      </c>
      <c r="F6" s="6">
        <f>D6*E6</f>
        <v>4842950</v>
      </c>
    </row>
    <row r="7" spans="1:9" ht="15.75" customHeight="1">
      <c r="A7" s="62"/>
      <c r="B7" s="54"/>
      <c r="C7" s="23">
        <v>64</v>
      </c>
      <c r="D7" s="5">
        <v>1</v>
      </c>
      <c r="E7" s="14">
        <v>208916</v>
      </c>
      <c r="F7" s="6">
        <f>D7*E7</f>
        <v>208916</v>
      </c>
    </row>
    <row r="8" spans="1:9" ht="19.350000000000001" customHeight="1">
      <c r="A8" s="62"/>
      <c r="B8" s="7" t="s">
        <v>14</v>
      </c>
      <c r="C8" s="24">
        <v>3</v>
      </c>
      <c r="D8" s="5">
        <v>30</v>
      </c>
      <c r="E8" s="5">
        <v>155640</v>
      </c>
      <c r="F8" s="5">
        <f>D8*E8</f>
        <v>4669200</v>
      </c>
    </row>
    <row r="9" spans="1:9" ht="19.350000000000001" customHeight="1">
      <c r="A9" s="62"/>
      <c r="B9" s="46" t="s">
        <v>15</v>
      </c>
      <c r="C9" s="24">
        <v>10</v>
      </c>
      <c r="D9" s="5">
        <f>10+7+3+4+1+20</f>
        <v>45</v>
      </c>
      <c r="E9" s="5">
        <v>188927</v>
      </c>
      <c r="F9" s="5">
        <f t="shared" ref="F9:F10" si="0">D9*E9</f>
        <v>8501715</v>
      </c>
    </row>
    <row r="10" spans="1:9" ht="19.350000000000001" customHeight="1">
      <c r="A10" s="62"/>
      <c r="B10" s="58"/>
      <c r="C10" s="24">
        <v>14</v>
      </c>
      <c r="D10" s="5">
        <v>10</v>
      </c>
      <c r="E10" s="5">
        <v>342474</v>
      </c>
      <c r="F10" s="5">
        <f t="shared" si="0"/>
        <v>3424740</v>
      </c>
    </row>
    <row r="11" spans="1:9" ht="15.75" customHeight="1">
      <c r="A11" s="62"/>
      <c r="B11" s="46" t="s">
        <v>18</v>
      </c>
      <c r="C11" s="7">
        <v>28</v>
      </c>
      <c r="D11" s="7">
        <f>10+10+5</f>
        <v>25</v>
      </c>
      <c r="E11" s="5">
        <v>70775</v>
      </c>
      <c r="F11" s="5">
        <f t="shared" ref="F11:F12" si="1">D11*E11</f>
        <v>1769375</v>
      </c>
    </row>
    <row r="12" spans="1:9" ht="15.75" customHeight="1">
      <c r="A12" s="62"/>
      <c r="B12" s="58"/>
      <c r="C12" s="7">
        <v>30</v>
      </c>
      <c r="D12" s="7">
        <v>5</v>
      </c>
      <c r="E12" s="5">
        <v>101569</v>
      </c>
      <c r="F12" s="5">
        <f t="shared" si="1"/>
        <v>507845</v>
      </c>
    </row>
    <row r="13" spans="1:9" ht="15.75" customHeight="1">
      <c r="A13" s="62"/>
      <c r="B13" s="63" t="s">
        <v>16</v>
      </c>
      <c r="C13" s="23">
        <v>37</v>
      </c>
      <c r="D13" s="5">
        <v>400</v>
      </c>
      <c r="E13" s="5">
        <v>185214</v>
      </c>
      <c r="F13" s="5">
        <f>D13*E13</f>
        <v>74085600</v>
      </c>
      <c r="I13" s="8"/>
    </row>
    <row r="14" spans="1:9" ht="15.75" customHeight="1">
      <c r="A14" s="62"/>
      <c r="B14" s="63"/>
      <c r="C14" s="23">
        <v>38</v>
      </c>
      <c r="D14" s="5">
        <v>160</v>
      </c>
      <c r="E14" s="5">
        <v>214756</v>
      </c>
      <c r="F14" s="5">
        <f t="shared" ref="F14:F25" si="2">D14*E14</f>
        <v>34360960</v>
      </c>
      <c r="I14" s="8"/>
    </row>
    <row r="15" spans="1:9" ht="15.75" customHeight="1">
      <c r="A15" s="62"/>
      <c r="B15" s="63"/>
      <c r="C15" s="23">
        <v>39</v>
      </c>
      <c r="D15" s="5">
        <v>40</v>
      </c>
      <c r="E15" s="5">
        <v>244136</v>
      </c>
      <c r="F15" s="5">
        <f t="shared" si="2"/>
        <v>9765440</v>
      </c>
      <c r="I15" s="8"/>
    </row>
    <row r="16" spans="1:9" ht="15.75" customHeight="1">
      <c r="A16" s="62"/>
      <c r="B16" s="63"/>
      <c r="C16" s="23">
        <v>40</v>
      </c>
      <c r="D16" s="5">
        <v>205</v>
      </c>
      <c r="E16" s="5">
        <v>137762</v>
      </c>
      <c r="F16" s="5">
        <f t="shared" si="2"/>
        <v>28241210</v>
      </c>
      <c r="I16" s="8"/>
    </row>
    <row r="17" spans="1:9" ht="15.75" customHeight="1">
      <c r="A17" s="62"/>
      <c r="B17" s="63"/>
      <c r="C17" s="23">
        <v>41</v>
      </c>
      <c r="D17" s="5">
        <v>70</v>
      </c>
      <c r="E17" s="5">
        <v>167354</v>
      </c>
      <c r="F17" s="5">
        <f t="shared" si="2"/>
        <v>11714780</v>
      </c>
      <c r="I17" s="8"/>
    </row>
    <row r="18" spans="1:9" ht="15.75" customHeight="1">
      <c r="A18" s="62"/>
      <c r="B18" s="63"/>
      <c r="C18" s="23">
        <v>42</v>
      </c>
      <c r="D18" s="5">
        <v>15</v>
      </c>
      <c r="E18" s="5">
        <v>209573</v>
      </c>
      <c r="F18" s="5">
        <f t="shared" si="2"/>
        <v>3143595</v>
      </c>
      <c r="I18" s="8"/>
    </row>
    <row r="19" spans="1:9" ht="15.75" customHeight="1">
      <c r="A19" s="62"/>
      <c r="B19" s="63"/>
      <c r="C19" s="23">
        <v>43</v>
      </c>
      <c r="D19" s="5">
        <v>205</v>
      </c>
      <c r="E19" s="5">
        <v>129747</v>
      </c>
      <c r="F19" s="5">
        <f t="shared" si="2"/>
        <v>26598135</v>
      </c>
      <c r="I19" s="8"/>
    </row>
    <row r="20" spans="1:9" ht="15.75" customHeight="1">
      <c r="A20" s="62"/>
      <c r="B20" s="63"/>
      <c r="C20" s="23">
        <v>44</v>
      </c>
      <c r="D20" s="5">
        <v>70</v>
      </c>
      <c r="E20" s="5">
        <v>154258</v>
      </c>
      <c r="F20" s="5">
        <f t="shared" si="2"/>
        <v>10798060</v>
      </c>
      <c r="I20" s="8"/>
    </row>
    <row r="21" spans="1:9" ht="15.75" customHeight="1">
      <c r="A21" s="62"/>
      <c r="B21" s="63"/>
      <c r="C21" s="23">
        <v>45</v>
      </c>
      <c r="D21" s="5">
        <v>15</v>
      </c>
      <c r="E21" s="5">
        <v>191926</v>
      </c>
      <c r="F21" s="5">
        <f t="shared" si="2"/>
        <v>2878890</v>
      </c>
      <c r="I21" s="8"/>
    </row>
    <row r="22" spans="1:9" ht="15.75" customHeight="1">
      <c r="A22" s="62"/>
      <c r="B22" s="63"/>
      <c r="C22" s="23">
        <v>49</v>
      </c>
      <c r="D22" s="5">
        <v>110</v>
      </c>
      <c r="E22" s="6">
        <v>162154</v>
      </c>
      <c r="F22" s="5">
        <f t="shared" si="2"/>
        <v>17836940</v>
      </c>
      <c r="I22" s="8"/>
    </row>
    <row r="23" spans="1:9" ht="15.75" customHeight="1">
      <c r="A23" s="62"/>
      <c r="B23" s="63"/>
      <c r="C23" s="23">
        <v>51</v>
      </c>
      <c r="D23" s="5">
        <v>120</v>
      </c>
      <c r="E23" s="6">
        <v>240444</v>
      </c>
      <c r="F23" s="5">
        <f t="shared" si="2"/>
        <v>28853280</v>
      </c>
      <c r="I23" s="8"/>
    </row>
    <row r="24" spans="1:9" ht="15.75" customHeight="1">
      <c r="A24" s="62"/>
      <c r="B24" s="63"/>
      <c r="C24" s="5">
        <v>52</v>
      </c>
      <c r="D24" s="5">
        <v>5</v>
      </c>
      <c r="E24" s="6">
        <v>770187</v>
      </c>
      <c r="F24" s="5">
        <f t="shared" si="2"/>
        <v>3850935</v>
      </c>
      <c r="I24" s="8"/>
    </row>
    <row r="25" spans="1:9" ht="39" customHeight="1">
      <c r="A25" s="62"/>
      <c r="B25" s="25" t="s">
        <v>17</v>
      </c>
      <c r="C25" s="5">
        <v>57</v>
      </c>
      <c r="D25" s="5">
        <v>10</v>
      </c>
      <c r="E25" s="6">
        <v>319018</v>
      </c>
      <c r="F25" s="5">
        <f t="shared" si="2"/>
        <v>3190180</v>
      </c>
      <c r="I25" s="8"/>
    </row>
    <row r="26" spans="1:9" ht="18" customHeight="1">
      <c r="A26" s="62"/>
      <c r="B26" s="18" t="s">
        <v>28</v>
      </c>
      <c r="C26" s="30"/>
      <c r="D26" s="31">
        <f t="shared" ref="D26" si="3">SUM(D6:D25)</f>
        <v>1566</v>
      </c>
      <c r="E26" s="30"/>
      <c r="F26" s="31">
        <f>SUM(F6:F25)</f>
        <v>279242746</v>
      </c>
    </row>
    <row r="27" spans="1:9" ht="35.25" customHeight="1">
      <c r="A27" s="43" t="s">
        <v>5</v>
      </c>
      <c r="B27" s="26" t="s">
        <v>21</v>
      </c>
      <c r="C27" s="27">
        <v>66</v>
      </c>
      <c r="D27" s="7">
        <v>18</v>
      </c>
      <c r="E27" s="6">
        <v>216961</v>
      </c>
      <c r="F27" s="6">
        <f>D27*E27</f>
        <v>3905298</v>
      </c>
    </row>
    <row r="28" spans="1:9" ht="24" customHeight="1">
      <c r="A28" s="55"/>
      <c r="B28" s="18" t="s">
        <v>28</v>
      </c>
      <c r="C28" s="16"/>
      <c r="D28" s="32">
        <f>SUM(D27:D27)</f>
        <v>18</v>
      </c>
      <c r="E28" s="32"/>
      <c r="F28" s="32">
        <f>SUM(F27:F27)</f>
        <v>3905298</v>
      </c>
    </row>
    <row r="29" spans="1:9" ht="30" customHeight="1">
      <c r="A29" s="56" t="s">
        <v>6</v>
      </c>
      <c r="B29" s="46" t="s">
        <v>19</v>
      </c>
      <c r="C29" s="9">
        <v>18</v>
      </c>
      <c r="D29" s="9">
        <f>2+5+2+20+10+40+1+5+2+2+10+1+5+1+3+2+1+1+1+10+55+5+15+5+25+40+20+12+10+2+5+1+2+5+2+30+10+5+20+25+5+5+15+10+5+1+3+2+5+3+5+3</f>
        <v>480</v>
      </c>
      <c r="E29" s="17">
        <v>220860</v>
      </c>
      <c r="F29" s="17">
        <f>D29*E29</f>
        <v>106012800</v>
      </c>
    </row>
    <row r="30" spans="1:9" ht="30" customHeight="1">
      <c r="A30" s="57"/>
      <c r="B30" s="58"/>
      <c r="C30" s="9">
        <v>22</v>
      </c>
      <c r="D30" s="9">
        <f>10+5+5</f>
        <v>20</v>
      </c>
      <c r="E30" s="17">
        <v>83834</v>
      </c>
      <c r="F30" s="17">
        <f t="shared" ref="F30" si="4">D30*E30</f>
        <v>1676680</v>
      </c>
    </row>
    <row r="31" spans="1:9" ht="20.25" customHeight="1">
      <c r="A31" s="57"/>
      <c r="B31" s="37" t="s">
        <v>28</v>
      </c>
      <c r="C31" s="38"/>
      <c r="D31" s="38">
        <f t="shared" ref="D31" si="5">SUM(D29:D30)</f>
        <v>500</v>
      </c>
      <c r="E31" s="38"/>
      <c r="F31" s="39">
        <f>SUM(F29:F30)</f>
        <v>107689480</v>
      </c>
    </row>
    <row r="32" spans="1:9" ht="20.85" customHeight="1">
      <c r="A32" s="43" t="s">
        <v>7</v>
      </c>
      <c r="B32" s="46" t="s">
        <v>22</v>
      </c>
      <c r="C32" s="7">
        <v>1</v>
      </c>
      <c r="D32" s="7">
        <v>100</v>
      </c>
      <c r="E32" s="6">
        <v>149270</v>
      </c>
      <c r="F32" s="6">
        <f t="shared" ref="F32:F37" si="6">D32*E32</f>
        <v>14927000</v>
      </c>
    </row>
    <row r="33" spans="1:8" ht="20.85" customHeight="1">
      <c r="A33" s="44"/>
      <c r="B33" s="58"/>
      <c r="C33" s="22">
        <v>2</v>
      </c>
      <c r="D33" s="5">
        <v>40</v>
      </c>
      <c r="E33" s="6">
        <v>226663</v>
      </c>
      <c r="F33" s="6">
        <f t="shared" si="6"/>
        <v>9066520</v>
      </c>
    </row>
    <row r="34" spans="1:8" ht="18.75" customHeight="1">
      <c r="A34" s="44"/>
      <c r="B34" s="52" t="s">
        <v>20</v>
      </c>
      <c r="C34" s="7">
        <v>16</v>
      </c>
      <c r="D34" s="7">
        <f>15+80+15+30</f>
        <v>140</v>
      </c>
      <c r="E34" s="6">
        <v>290737</v>
      </c>
      <c r="F34" s="6">
        <f t="shared" si="6"/>
        <v>40703180</v>
      </c>
    </row>
    <row r="35" spans="1:8" ht="18.75" customHeight="1">
      <c r="A35" s="44"/>
      <c r="B35" s="54"/>
      <c r="C35" s="7">
        <v>17</v>
      </c>
      <c r="D35" s="7">
        <f>25+5+15+7+9+4</f>
        <v>65</v>
      </c>
      <c r="E35" s="6">
        <v>590590</v>
      </c>
      <c r="F35" s="6">
        <f t="shared" si="6"/>
        <v>38388350</v>
      </c>
    </row>
    <row r="36" spans="1:8" ht="23.25" customHeight="1">
      <c r="A36" s="44"/>
      <c r="B36" s="21" t="s">
        <v>18</v>
      </c>
      <c r="C36" s="7">
        <v>28</v>
      </c>
      <c r="D36" s="7">
        <v>12</v>
      </c>
      <c r="E36" s="6">
        <v>70775</v>
      </c>
      <c r="F36" s="6">
        <f t="shared" si="6"/>
        <v>849300</v>
      </c>
    </row>
    <row r="37" spans="1:8" ht="22.5" customHeight="1">
      <c r="A37" s="44"/>
      <c r="B37" s="21" t="s">
        <v>25</v>
      </c>
      <c r="C37" s="7">
        <v>63</v>
      </c>
      <c r="D37" s="7">
        <f>1+1+1+1+1+5</f>
        <v>10</v>
      </c>
      <c r="E37" s="6">
        <v>193718</v>
      </c>
      <c r="F37" s="6">
        <f t="shared" si="6"/>
        <v>1937180</v>
      </c>
    </row>
    <row r="38" spans="1:8" ht="19.5" customHeight="1">
      <c r="A38" s="45"/>
      <c r="B38" s="19" t="s">
        <v>28</v>
      </c>
      <c r="C38" s="33"/>
      <c r="D38" s="33">
        <f t="shared" ref="D38" si="7">SUM(D32:D37)</f>
        <v>367</v>
      </c>
      <c r="E38" s="33"/>
      <c r="F38" s="34">
        <f>SUM(F32:F37)</f>
        <v>105871530</v>
      </c>
    </row>
    <row r="39" spans="1:8" ht="15.75" customHeight="1">
      <c r="A39" s="43" t="s">
        <v>8</v>
      </c>
      <c r="B39" s="28" t="s">
        <v>22</v>
      </c>
      <c r="C39" s="7">
        <v>1</v>
      </c>
      <c r="D39" s="7">
        <f>2+2+50</f>
        <v>54</v>
      </c>
      <c r="E39" s="6">
        <v>149270</v>
      </c>
      <c r="F39" s="6">
        <f t="shared" ref="F39:F52" si="8">D39*E39</f>
        <v>8060580</v>
      </c>
    </row>
    <row r="40" spans="1:8" ht="15.75" customHeight="1">
      <c r="A40" s="44"/>
      <c r="B40" s="29" t="s">
        <v>15</v>
      </c>
      <c r="C40" s="7">
        <v>10</v>
      </c>
      <c r="D40" s="7">
        <f>15+4</f>
        <v>19</v>
      </c>
      <c r="E40" s="5">
        <v>188927</v>
      </c>
      <c r="F40" s="5">
        <f t="shared" si="8"/>
        <v>3589613</v>
      </c>
    </row>
    <row r="41" spans="1:8" ht="15.75" customHeight="1">
      <c r="A41" s="44"/>
      <c r="B41" s="46" t="s">
        <v>16</v>
      </c>
      <c r="C41" s="23">
        <v>37</v>
      </c>
      <c r="D41" s="5">
        <v>130</v>
      </c>
      <c r="E41" s="5">
        <v>185214</v>
      </c>
      <c r="F41" s="5">
        <f t="shared" si="8"/>
        <v>24077820</v>
      </c>
      <c r="H41" s="10"/>
    </row>
    <row r="42" spans="1:8" ht="15.75" customHeight="1">
      <c r="A42" s="44"/>
      <c r="B42" s="47"/>
      <c r="C42" s="23">
        <v>38</v>
      </c>
      <c r="D42" s="5">
        <v>70</v>
      </c>
      <c r="E42" s="5">
        <v>214756</v>
      </c>
      <c r="F42" s="5">
        <f t="shared" si="8"/>
        <v>15032920</v>
      </c>
      <c r="H42" s="10"/>
    </row>
    <row r="43" spans="1:8" ht="15.75" customHeight="1">
      <c r="A43" s="44"/>
      <c r="B43" s="47"/>
      <c r="C43" s="23">
        <v>39</v>
      </c>
      <c r="D43" s="5">
        <v>30</v>
      </c>
      <c r="E43" s="6">
        <v>244136</v>
      </c>
      <c r="F43" s="5">
        <f t="shared" si="8"/>
        <v>7324080</v>
      </c>
      <c r="H43" s="10"/>
    </row>
    <row r="44" spans="1:8" ht="15.75" customHeight="1">
      <c r="A44" s="44"/>
      <c r="B44" s="47"/>
      <c r="C44" s="23">
        <v>40</v>
      </c>
      <c r="D44" s="5">
        <v>150</v>
      </c>
      <c r="E44" s="5">
        <v>137762</v>
      </c>
      <c r="F44" s="5">
        <f t="shared" si="8"/>
        <v>20664300</v>
      </c>
      <c r="H44" s="10"/>
    </row>
    <row r="45" spans="1:8" ht="15.75" customHeight="1">
      <c r="A45" s="44"/>
      <c r="B45" s="47"/>
      <c r="C45" s="23">
        <v>41</v>
      </c>
      <c r="D45" s="5">
        <v>70</v>
      </c>
      <c r="E45" s="6">
        <v>167354</v>
      </c>
      <c r="F45" s="5">
        <f t="shared" si="8"/>
        <v>11714780</v>
      </c>
      <c r="H45" s="10"/>
    </row>
    <row r="46" spans="1:8" ht="15.75" customHeight="1">
      <c r="A46" s="44"/>
      <c r="B46" s="47"/>
      <c r="C46" s="5">
        <v>42</v>
      </c>
      <c r="D46" s="5">
        <v>50</v>
      </c>
      <c r="E46" s="6">
        <v>209573</v>
      </c>
      <c r="F46" s="5">
        <f t="shared" si="8"/>
        <v>10478650</v>
      </c>
      <c r="H46" s="10"/>
    </row>
    <row r="47" spans="1:8" ht="15.75" customHeight="1">
      <c r="A47" s="44"/>
      <c r="B47" s="47"/>
      <c r="C47" s="5">
        <v>43</v>
      </c>
      <c r="D47" s="5">
        <v>20</v>
      </c>
      <c r="E47" s="6">
        <v>129747</v>
      </c>
      <c r="F47" s="5">
        <f t="shared" si="8"/>
        <v>2594940</v>
      </c>
      <c r="H47" s="10"/>
    </row>
    <row r="48" spans="1:8" ht="15.75" customHeight="1">
      <c r="A48" s="44"/>
      <c r="B48" s="47"/>
      <c r="C48" s="5">
        <v>44</v>
      </c>
      <c r="D48" s="5">
        <v>30</v>
      </c>
      <c r="E48" s="6">
        <v>154258</v>
      </c>
      <c r="F48" s="5">
        <f t="shared" si="8"/>
        <v>4627740</v>
      </c>
      <c r="H48" s="10"/>
    </row>
    <row r="49" spans="1:8" ht="15.75" customHeight="1">
      <c r="A49" s="44"/>
      <c r="B49" s="47"/>
      <c r="C49" s="5">
        <v>45</v>
      </c>
      <c r="D49" s="5">
        <v>18</v>
      </c>
      <c r="E49" s="6">
        <v>191926</v>
      </c>
      <c r="F49" s="5">
        <f t="shared" si="8"/>
        <v>3454668</v>
      </c>
      <c r="H49" s="10"/>
    </row>
    <row r="50" spans="1:8" ht="15.75" customHeight="1">
      <c r="A50" s="44"/>
      <c r="B50" s="47"/>
      <c r="C50" s="5">
        <v>46</v>
      </c>
      <c r="D50" s="5">
        <v>40</v>
      </c>
      <c r="E50" s="6">
        <v>273416</v>
      </c>
      <c r="F50" s="5">
        <f t="shared" si="8"/>
        <v>10936640</v>
      </c>
      <c r="H50" s="10"/>
    </row>
    <row r="51" spans="1:8" ht="15.75" customHeight="1">
      <c r="A51" s="44"/>
      <c r="B51" s="47"/>
      <c r="C51" s="5">
        <v>51</v>
      </c>
      <c r="D51" s="5">
        <v>70</v>
      </c>
      <c r="E51" s="6">
        <v>240444</v>
      </c>
      <c r="F51" s="5">
        <f t="shared" si="8"/>
        <v>16831080</v>
      </c>
      <c r="H51" s="10"/>
    </row>
    <row r="52" spans="1:8" ht="15.75" customHeight="1">
      <c r="A52" s="44"/>
      <c r="B52" s="47"/>
      <c r="C52" s="5">
        <v>52</v>
      </c>
      <c r="D52" s="5">
        <v>10</v>
      </c>
      <c r="E52" s="6">
        <v>770187</v>
      </c>
      <c r="F52" s="5">
        <f t="shared" si="8"/>
        <v>7701870</v>
      </c>
      <c r="H52" s="10"/>
    </row>
    <row r="53" spans="1:8" ht="15.75" customHeight="1">
      <c r="A53" s="44"/>
      <c r="B53" s="46" t="s">
        <v>17</v>
      </c>
      <c r="C53" s="23">
        <v>56</v>
      </c>
      <c r="D53" s="5">
        <f>12+2+12</f>
        <v>26</v>
      </c>
      <c r="E53" s="5">
        <v>156563</v>
      </c>
      <c r="F53" s="5">
        <f>D53*E53</f>
        <v>4070638</v>
      </c>
    </row>
    <row r="54" spans="1:8" ht="15.75" customHeight="1">
      <c r="A54" s="44"/>
      <c r="B54" s="47"/>
      <c r="C54" s="35">
        <v>57</v>
      </c>
      <c r="D54" s="13">
        <v>12</v>
      </c>
      <c r="E54" s="13">
        <v>319018</v>
      </c>
      <c r="F54" s="13">
        <f>D54*E54</f>
        <v>3828216</v>
      </c>
    </row>
    <row r="55" spans="1:8" ht="21.75" customHeight="1">
      <c r="A55" s="44"/>
      <c r="B55" s="7" t="s">
        <v>25</v>
      </c>
      <c r="C55" s="23">
        <v>63</v>
      </c>
      <c r="D55" s="5">
        <v>16</v>
      </c>
      <c r="E55" s="5">
        <v>193718</v>
      </c>
      <c r="F55" s="5">
        <f>D55*E55</f>
        <v>3099488</v>
      </c>
    </row>
    <row r="56" spans="1:8" ht="18.75" customHeight="1">
      <c r="A56" s="45"/>
      <c r="B56" s="19" t="s">
        <v>28</v>
      </c>
      <c r="C56" s="33"/>
      <c r="D56" s="33">
        <f t="shared" ref="D56" si="9">SUM(D39:D55)</f>
        <v>815</v>
      </c>
      <c r="E56" s="33"/>
      <c r="F56" s="34">
        <f>SUM(F39:F55)</f>
        <v>158088023</v>
      </c>
    </row>
    <row r="57" spans="1:8" ht="15.75">
      <c r="A57" s="48" t="s">
        <v>9</v>
      </c>
      <c r="B57" s="26" t="s">
        <v>25</v>
      </c>
      <c r="C57" s="23">
        <v>63</v>
      </c>
      <c r="D57" s="5">
        <v>5</v>
      </c>
      <c r="E57" s="6">
        <v>193718</v>
      </c>
      <c r="F57" s="5">
        <f t="shared" ref="F57:F63" si="10">D57*E57</f>
        <v>968590</v>
      </c>
    </row>
    <row r="58" spans="1:8" ht="15.75">
      <c r="A58" s="49"/>
      <c r="B58" s="51" t="s">
        <v>22</v>
      </c>
      <c r="C58" s="23">
        <v>1</v>
      </c>
      <c r="D58" s="5">
        <v>70</v>
      </c>
      <c r="E58" s="5">
        <v>149270</v>
      </c>
      <c r="F58" s="5">
        <f t="shared" si="10"/>
        <v>10448900</v>
      </c>
    </row>
    <row r="59" spans="1:8" ht="15.75">
      <c r="A59" s="49"/>
      <c r="B59" s="51"/>
      <c r="C59" s="23">
        <v>2</v>
      </c>
      <c r="D59" s="5">
        <v>30</v>
      </c>
      <c r="E59" s="5">
        <v>226663</v>
      </c>
      <c r="F59" s="5">
        <f t="shared" si="10"/>
        <v>6799890</v>
      </c>
    </row>
    <row r="60" spans="1:8" ht="22.5" customHeight="1">
      <c r="A60" s="49"/>
      <c r="B60" s="28" t="s">
        <v>26</v>
      </c>
      <c r="C60" s="23">
        <v>4</v>
      </c>
      <c r="D60" s="5">
        <v>12</v>
      </c>
      <c r="E60" s="5">
        <v>174719</v>
      </c>
      <c r="F60" s="5">
        <f t="shared" si="10"/>
        <v>2096628</v>
      </c>
    </row>
    <row r="61" spans="1:8" ht="15.75">
      <c r="A61" s="49"/>
      <c r="B61" s="52" t="s">
        <v>19</v>
      </c>
      <c r="C61" s="23">
        <v>18</v>
      </c>
      <c r="D61" s="5">
        <v>13</v>
      </c>
      <c r="E61" s="5">
        <v>220860</v>
      </c>
      <c r="F61" s="5">
        <f t="shared" si="10"/>
        <v>2871180</v>
      </c>
    </row>
    <row r="62" spans="1:8" ht="15.75">
      <c r="A62" s="49"/>
      <c r="B62" s="53"/>
      <c r="C62" s="23">
        <v>20</v>
      </c>
      <c r="D62" s="5">
        <v>75</v>
      </c>
      <c r="E62" s="6">
        <v>157802</v>
      </c>
      <c r="F62" s="5">
        <f t="shared" si="10"/>
        <v>11835150</v>
      </c>
    </row>
    <row r="63" spans="1:8" ht="15.75">
      <c r="A63" s="49"/>
      <c r="B63" s="54"/>
      <c r="C63" s="23">
        <v>21</v>
      </c>
      <c r="D63" s="5">
        <v>25</v>
      </c>
      <c r="E63" s="6">
        <v>449414</v>
      </c>
      <c r="F63" s="5">
        <f t="shared" si="10"/>
        <v>11235350</v>
      </c>
    </row>
    <row r="64" spans="1:8" ht="15.75">
      <c r="A64" s="49"/>
      <c r="B64" s="29" t="s">
        <v>24</v>
      </c>
      <c r="C64" s="23">
        <v>36</v>
      </c>
      <c r="D64" s="5">
        <v>15</v>
      </c>
      <c r="E64" s="6">
        <v>154450</v>
      </c>
      <c r="F64" s="5">
        <f t="shared" ref="F64:F65" si="11">D64*E64</f>
        <v>2316750</v>
      </c>
    </row>
    <row r="65" spans="1:6" ht="32.25" customHeight="1">
      <c r="A65" s="49"/>
      <c r="B65" s="21" t="s">
        <v>23</v>
      </c>
      <c r="C65" s="23">
        <v>62</v>
      </c>
      <c r="D65" s="5">
        <v>30</v>
      </c>
      <c r="E65" s="6">
        <v>162790</v>
      </c>
      <c r="F65" s="5">
        <f t="shared" si="11"/>
        <v>4883700</v>
      </c>
    </row>
    <row r="66" spans="1:6" ht="21" customHeight="1">
      <c r="A66" s="50"/>
      <c r="B66" s="19" t="s">
        <v>28</v>
      </c>
      <c r="C66" s="36"/>
      <c r="D66" s="36">
        <f t="shared" ref="D66" si="12">SUM(D57:D65)</f>
        <v>275</v>
      </c>
      <c r="E66" s="36"/>
      <c r="F66" s="15">
        <f>SUM(F57:F65)</f>
        <v>53456138</v>
      </c>
    </row>
    <row r="67" spans="1:6" ht="26.25" customHeight="1">
      <c r="A67" s="40" t="s">
        <v>13</v>
      </c>
      <c r="B67" s="41"/>
      <c r="C67" s="42"/>
      <c r="D67" s="20">
        <f>D26+D28+D31+D38+D56+D66</f>
        <v>3541</v>
      </c>
      <c r="E67" s="20"/>
      <c r="F67" s="20">
        <f t="shared" ref="F67" si="13">F26+F28+F31+F38+F56+F66</f>
        <v>708253215</v>
      </c>
    </row>
    <row r="68" spans="1:6" ht="15" customHeight="1">
      <c r="F68" s="10"/>
    </row>
    <row r="69" spans="1:6" ht="15" customHeight="1">
      <c r="F69" s="10"/>
    </row>
    <row r="70" spans="1:6">
      <c r="E70" s="10"/>
      <c r="F70" s="10"/>
    </row>
  </sheetData>
  <mergeCells count="21">
    <mergeCell ref="A1:F1"/>
    <mergeCell ref="A2:F2"/>
    <mergeCell ref="A3:F4"/>
    <mergeCell ref="A6:A26"/>
    <mergeCell ref="B6:B7"/>
    <mergeCell ref="B9:B10"/>
    <mergeCell ref="B11:B12"/>
    <mergeCell ref="B13:B24"/>
    <mergeCell ref="A27:A28"/>
    <mergeCell ref="A29:A31"/>
    <mergeCell ref="B29:B30"/>
    <mergeCell ref="A32:A38"/>
    <mergeCell ref="B32:B33"/>
    <mergeCell ref="B34:B35"/>
    <mergeCell ref="A67:C67"/>
    <mergeCell ref="A39:A56"/>
    <mergeCell ref="B41:B52"/>
    <mergeCell ref="B53:B54"/>
    <mergeCell ref="A57:A66"/>
    <mergeCell ref="B58:B59"/>
    <mergeCell ref="B61:B63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Задворянская</cp:lastModifiedBy>
  <cp:lastPrinted>2023-01-09T12:18:11Z</cp:lastPrinted>
  <dcterms:created xsi:type="dcterms:W3CDTF">2020-12-17T10:55:31Z</dcterms:created>
  <dcterms:modified xsi:type="dcterms:W3CDTF">2023-02-01T14:11:31Z</dcterms:modified>
</cp:coreProperties>
</file>