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405" windowWidth="23250" windowHeight="12240"/>
  </bookViews>
  <sheets>
    <sheet name="свод" sheetId="1" r:id="rId1"/>
    <sheet name="согаз" sheetId="3" r:id="rId2"/>
    <sheet name="макс" sheetId="4" r:id="rId3"/>
    <sheet name="капитал" sheetId="5" r:id="rId4"/>
  </sheets>
  <definedNames>
    <definedName name="_xlnm.Print_Titles" localSheetId="3">капитал!$7:$7</definedName>
    <definedName name="_xlnm.Print_Titles" localSheetId="2">макс!$7:$7</definedName>
    <definedName name="_xlnm.Print_Titles" localSheetId="0">свод!$7:$7</definedName>
    <definedName name="_xlnm.Print_Titles" localSheetId="1">согаз!$7:$7</definedName>
  </definedNames>
  <calcPr calcId="125725"/>
</workbook>
</file>

<file path=xl/calcChain.xml><?xml version="1.0" encoding="utf-8"?>
<calcChain xmlns="http://schemas.openxmlformats.org/spreadsheetml/2006/main">
  <c r="E9" i="1"/>
  <c r="E10"/>
  <c r="E11"/>
  <c r="E12"/>
  <c r="E13"/>
  <c r="E14"/>
  <c r="E15"/>
  <c r="E16"/>
  <c r="E17"/>
  <c r="E18"/>
  <c r="E19"/>
  <c r="E20"/>
  <c r="E21"/>
  <c r="E22"/>
  <c r="E23"/>
  <c r="E24"/>
  <c r="E25"/>
  <c r="E26"/>
  <c r="E27"/>
  <c r="E28"/>
  <c r="E29"/>
  <c r="E30"/>
  <c r="E31"/>
  <c r="E32"/>
  <c r="E33"/>
  <c r="E34"/>
  <c r="E35"/>
  <c r="E36"/>
  <c r="E37"/>
  <c r="E38"/>
  <c r="E39"/>
  <c r="E40"/>
  <c r="E41"/>
  <c r="E42"/>
  <c r="E43"/>
  <c r="E44"/>
  <c r="E45"/>
  <c r="E46"/>
  <c r="E47"/>
  <c r="E48"/>
  <c r="E49"/>
  <c r="E50"/>
  <c r="E51"/>
  <c r="E52"/>
  <c r="E53"/>
  <c r="E54"/>
  <c r="E55"/>
  <c r="E56"/>
  <c r="E57"/>
  <c r="E58"/>
  <c r="E59"/>
  <c r="E60"/>
  <c r="E61"/>
  <c r="E62"/>
  <c r="E63"/>
  <c r="E64"/>
  <c r="E65"/>
  <c r="E66"/>
  <c r="E67"/>
  <c r="E68"/>
  <c r="E69"/>
  <c r="E70"/>
  <c r="E71"/>
  <c r="E72"/>
  <c r="E73"/>
  <c r="E74"/>
  <c r="E75"/>
  <c r="E76"/>
  <c r="E77"/>
  <c r="E78"/>
  <c r="E79"/>
  <c r="E80"/>
  <c r="E81"/>
  <c r="E82"/>
  <c r="E83"/>
  <c r="E84"/>
  <c r="E85"/>
  <c r="E86"/>
  <c r="E87"/>
  <c r="E88"/>
  <c r="E89"/>
  <c r="E90"/>
  <c r="E91"/>
  <c r="E92"/>
  <c r="J8" i="3" l="1"/>
  <c r="J9" i="5"/>
  <c r="J10"/>
  <c r="J11"/>
  <c r="J12"/>
  <c r="J13"/>
  <c r="J14"/>
  <c r="J15"/>
  <c r="J16"/>
  <c r="J17"/>
  <c r="J18"/>
  <c r="J19"/>
  <c r="J20"/>
  <c r="J21"/>
  <c r="J22"/>
  <c r="J23"/>
  <c r="J24"/>
  <c r="J25"/>
  <c r="J26"/>
  <c r="J27"/>
  <c r="J28"/>
  <c r="J29"/>
  <c r="J30"/>
  <c r="J31"/>
  <c r="J32"/>
  <c r="J33"/>
  <c r="J34"/>
  <c r="J35"/>
  <c r="J36"/>
  <c r="J37"/>
  <c r="J38"/>
  <c r="J39"/>
  <c r="J40"/>
  <c r="J41"/>
  <c r="J42"/>
  <c r="J43"/>
  <c r="J44"/>
  <c r="J45"/>
  <c r="J46"/>
  <c r="J48"/>
  <c r="J49"/>
  <c r="J50"/>
  <c r="J51"/>
  <c r="J52"/>
  <c r="J53"/>
  <c r="J54"/>
  <c r="J55"/>
  <c r="J56"/>
  <c r="J57"/>
  <c r="J58"/>
  <c r="J59"/>
  <c r="J60"/>
  <c r="J61"/>
  <c r="J62"/>
  <c r="J63"/>
  <c r="J64"/>
  <c r="J65"/>
  <c r="J66"/>
  <c r="J67"/>
  <c r="J68"/>
  <c r="J69"/>
  <c r="J70"/>
  <c r="J71"/>
  <c r="J72"/>
  <c r="J73"/>
  <c r="J74"/>
  <c r="J75"/>
  <c r="J76"/>
  <c r="J77"/>
  <c r="J78"/>
  <c r="J79"/>
  <c r="J80"/>
  <c r="J81"/>
  <c r="J82"/>
  <c r="J83"/>
  <c r="J84"/>
  <c r="J85"/>
  <c r="J86"/>
  <c r="J87"/>
  <c r="J88"/>
  <c r="J89"/>
  <c r="J90"/>
  <c r="J91"/>
  <c r="J92"/>
  <c r="J8"/>
  <c r="J9" i="4"/>
  <c r="J10"/>
  <c r="J11"/>
  <c r="J12"/>
  <c r="J13"/>
  <c r="J14"/>
  <c r="J15"/>
  <c r="J16"/>
  <c r="J17"/>
  <c r="J18"/>
  <c r="J19"/>
  <c r="J20"/>
  <c r="J21"/>
  <c r="J22"/>
  <c r="J23"/>
  <c r="J24"/>
  <c r="J25"/>
  <c r="J26"/>
  <c r="J27"/>
  <c r="J28"/>
  <c r="J29"/>
  <c r="J30"/>
  <c r="J31"/>
  <c r="J32"/>
  <c r="J33"/>
  <c r="J34"/>
  <c r="J35"/>
  <c r="J36"/>
  <c r="J37"/>
  <c r="J38"/>
  <c r="J39"/>
  <c r="J40"/>
  <c r="J41"/>
  <c r="J42"/>
  <c r="J43"/>
  <c r="J44"/>
  <c r="J45"/>
  <c r="J46"/>
  <c r="J47"/>
  <c r="J48"/>
  <c r="J49"/>
  <c r="J50"/>
  <c r="J51"/>
  <c r="J52"/>
  <c r="J53"/>
  <c r="J54"/>
  <c r="J55"/>
  <c r="J56"/>
  <c r="J57"/>
  <c r="J58"/>
  <c r="J59"/>
  <c r="J60"/>
  <c r="J61"/>
  <c r="J62"/>
  <c r="J63"/>
  <c r="J64"/>
  <c r="J65"/>
  <c r="J66"/>
  <c r="J67"/>
  <c r="J68"/>
  <c r="J69"/>
  <c r="J70"/>
  <c r="J71"/>
  <c r="J72"/>
  <c r="J73"/>
  <c r="J74"/>
  <c r="J75"/>
  <c r="J76"/>
  <c r="J77"/>
  <c r="J78"/>
  <c r="J79"/>
  <c r="J80"/>
  <c r="J81"/>
  <c r="J82"/>
  <c r="J83"/>
  <c r="J84"/>
  <c r="J85"/>
  <c r="J86"/>
  <c r="J87"/>
  <c r="J88"/>
  <c r="J89"/>
  <c r="J90"/>
  <c r="J91"/>
  <c r="J92"/>
  <c r="J8"/>
  <c r="J9" i="3"/>
  <c r="J10"/>
  <c r="J11"/>
  <c r="J12"/>
  <c r="J13"/>
  <c r="J14"/>
  <c r="J15"/>
  <c r="J16"/>
  <c r="J17"/>
  <c r="J18"/>
  <c r="J19"/>
  <c r="J20"/>
  <c r="J21"/>
  <c r="J22"/>
  <c r="J23"/>
  <c r="J24"/>
  <c r="J25"/>
  <c r="J26"/>
  <c r="J27"/>
  <c r="J28"/>
  <c r="J29"/>
  <c r="J30"/>
  <c r="J31"/>
  <c r="J32"/>
  <c r="J33"/>
  <c r="J34"/>
  <c r="J35"/>
  <c r="J36"/>
  <c r="J37"/>
  <c r="J38"/>
  <c r="J39"/>
  <c r="J40"/>
  <c r="J41"/>
  <c r="J42"/>
  <c r="J43"/>
  <c r="J44"/>
  <c r="J45"/>
  <c r="J46"/>
  <c r="J47"/>
  <c r="J48"/>
  <c r="J49"/>
  <c r="J50"/>
  <c r="J51"/>
  <c r="J52"/>
  <c r="J53"/>
  <c r="J54"/>
  <c r="J55"/>
  <c r="J56"/>
  <c r="J57"/>
  <c r="J58"/>
  <c r="J59"/>
  <c r="J60"/>
  <c r="J61"/>
  <c r="J62"/>
  <c r="J63"/>
  <c r="J64"/>
  <c r="J65"/>
  <c r="J66"/>
  <c r="J67"/>
  <c r="J68"/>
  <c r="J69"/>
  <c r="J70"/>
  <c r="J71"/>
  <c r="J72"/>
  <c r="J73"/>
  <c r="J74"/>
  <c r="J75"/>
  <c r="J76"/>
  <c r="J77"/>
  <c r="J78"/>
  <c r="J79"/>
  <c r="J80"/>
  <c r="J81"/>
  <c r="J82"/>
  <c r="J83"/>
  <c r="J84"/>
  <c r="J85"/>
  <c r="J86"/>
  <c r="J87"/>
  <c r="J88"/>
  <c r="J89"/>
  <c r="J90"/>
  <c r="J91"/>
  <c r="J92"/>
  <c r="G93" i="5"/>
  <c r="G93" i="3"/>
  <c r="G93" i="4"/>
  <c r="I9" i="1" l="1"/>
  <c r="I10"/>
  <c r="I11"/>
  <c r="I12"/>
  <c r="I13"/>
  <c r="I14"/>
  <c r="I15"/>
  <c r="I16"/>
  <c r="I17"/>
  <c r="I18"/>
  <c r="I19"/>
  <c r="I20"/>
  <c r="I21"/>
  <c r="I22"/>
  <c r="I23"/>
  <c r="I24"/>
  <c r="I25"/>
  <c r="I26"/>
  <c r="I27"/>
  <c r="I28"/>
  <c r="I29"/>
  <c r="I30"/>
  <c r="I31"/>
  <c r="I32"/>
  <c r="I33"/>
  <c r="I34"/>
  <c r="I35"/>
  <c r="I36"/>
  <c r="I37"/>
  <c r="I38"/>
  <c r="I39"/>
  <c r="I40"/>
  <c r="I41"/>
  <c r="I42"/>
  <c r="I43"/>
  <c r="I44"/>
  <c r="I45"/>
  <c r="I46"/>
  <c r="I47"/>
  <c r="I48"/>
  <c r="I49"/>
  <c r="I50"/>
  <c r="I51"/>
  <c r="I52"/>
  <c r="I53"/>
  <c r="I54"/>
  <c r="I55"/>
  <c r="I56"/>
  <c r="I57"/>
  <c r="I58"/>
  <c r="I59"/>
  <c r="I60"/>
  <c r="I61"/>
  <c r="I62"/>
  <c r="I63"/>
  <c r="I64"/>
  <c r="I65"/>
  <c r="I66"/>
  <c r="I67"/>
  <c r="I68"/>
  <c r="I69"/>
  <c r="I70"/>
  <c r="I71"/>
  <c r="I72"/>
  <c r="I73"/>
  <c r="I74"/>
  <c r="I75"/>
  <c r="I76"/>
  <c r="I77"/>
  <c r="I78"/>
  <c r="I79"/>
  <c r="I80"/>
  <c r="I81"/>
  <c r="I82"/>
  <c r="I83"/>
  <c r="I84"/>
  <c r="I85"/>
  <c r="I86"/>
  <c r="I87"/>
  <c r="I88"/>
  <c r="I89"/>
  <c r="I90"/>
  <c r="I91"/>
  <c r="I92"/>
  <c r="I8"/>
  <c r="I93" l="1"/>
  <c r="I95" s="1"/>
  <c r="I93" i="3"/>
  <c r="I93" i="4"/>
  <c r="I93" i="5"/>
  <c r="E93"/>
  <c r="H93"/>
  <c r="D93"/>
  <c r="E93" i="4"/>
  <c r="F93"/>
  <c r="H93"/>
  <c r="D93"/>
  <c r="E93" i="3"/>
  <c r="F93"/>
  <c r="H93"/>
  <c r="D93"/>
  <c r="D9" i="1" l="1"/>
  <c r="F9"/>
  <c r="G9"/>
  <c r="H9"/>
  <c r="D10"/>
  <c r="F10"/>
  <c r="G10"/>
  <c r="H10"/>
  <c r="D11"/>
  <c r="F11"/>
  <c r="G11"/>
  <c r="H11"/>
  <c r="D12"/>
  <c r="F12"/>
  <c r="G12"/>
  <c r="H12"/>
  <c r="D13"/>
  <c r="F13"/>
  <c r="G13"/>
  <c r="H13"/>
  <c r="D14"/>
  <c r="F14"/>
  <c r="G14"/>
  <c r="H14"/>
  <c r="D15"/>
  <c r="F15"/>
  <c r="G15"/>
  <c r="H15"/>
  <c r="D16"/>
  <c r="F16"/>
  <c r="G16"/>
  <c r="H16"/>
  <c r="D17"/>
  <c r="F17"/>
  <c r="G17"/>
  <c r="H17"/>
  <c r="D18"/>
  <c r="F18"/>
  <c r="G18"/>
  <c r="H18"/>
  <c r="D19"/>
  <c r="F19"/>
  <c r="G19"/>
  <c r="H19"/>
  <c r="D92"/>
  <c r="F92"/>
  <c r="G92"/>
  <c r="H92"/>
  <c r="D20"/>
  <c r="F20"/>
  <c r="G20"/>
  <c r="H20"/>
  <c r="D21"/>
  <c r="F21"/>
  <c r="G21"/>
  <c r="H21"/>
  <c r="D22"/>
  <c r="F22"/>
  <c r="G22"/>
  <c r="H22"/>
  <c r="D23"/>
  <c r="F23"/>
  <c r="G23"/>
  <c r="H23"/>
  <c r="D24"/>
  <c r="F24"/>
  <c r="G24"/>
  <c r="H24"/>
  <c r="D25"/>
  <c r="F25"/>
  <c r="G25"/>
  <c r="H25"/>
  <c r="D26"/>
  <c r="F26"/>
  <c r="G26"/>
  <c r="H26"/>
  <c r="D27"/>
  <c r="F27"/>
  <c r="G27"/>
  <c r="H27"/>
  <c r="D28"/>
  <c r="F28"/>
  <c r="G28"/>
  <c r="H28"/>
  <c r="D29"/>
  <c r="F29"/>
  <c r="G29"/>
  <c r="H29"/>
  <c r="D30"/>
  <c r="F30"/>
  <c r="G30"/>
  <c r="H30"/>
  <c r="D31"/>
  <c r="F31"/>
  <c r="G31"/>
  <c r="H31"/>
  <c r="D32"/>
  <c r="F32"/>
  <c r="G32"/>
  <c r="H32"/>
  <c r="D33"/>
  <c r="F33"/>
  <c r="G33"/>
  <c r="H33"/>
  <c r="D34"/>
  <c r="F34"/>
  <c r="G34"/>
  <c r="H34"/>
  <c r="D35"/>
  <c r="F35"/>
  <c r="G35"/>
  <c r="H35"/>
  <c r="D36"/>
  <c r="F36"/>
  <c r="G36"/>
  <c r="H36"/>
  <c r="D37"/>
  <c r="F37"/>
  <c r="G37"/>
  <c r="H37"/>
  <c r="D38"/>
  <c r="F38"/>
  <c r="G38"/>
  <c r="H38"/>
  <c r="D39"/>
  <c r="F39"/>
  <c r="G39"/>
  <c r="H39"/>
  <c r="D40"/>
  <c r="F40"/>
  <c r="G40"/>
  <c r="H40"/>
  <c r="D41"/>
  <c r="F41"/>
  <c r="G41"/>
  <c r="H41"/>
  <c r="D42"/>
  <c r="F42"/>
  <c r="G42"/>
  <c r="H42"/>
  <c r="D43"/>
  <c r="F43"/>
  <c r="G43"/>
  <c r="H43"/>
  <c r="D44"/>
  <c r="F44"/>
  <c r="G44"/>
  <c r="H44"/>
  <c r="D45"/>
  <c r="F45"/>
  <c r="G45"/>
  <c r="H45"/>
  <c r="D46"/>
  <c r="F46"/>
  <c r="G46"/>
  <c r="H46"/>
  <c r="D47"/>
  <c r="G47"/>
  <c r="H47"/>
  <c r="D48"/>
  <c r="F48"/>
  <c r="G48"/>
  <c r="H48"/>
  <c r="D49"/>
  <c r="F49"/>
  <c r="G49"/>
  <c r="H49"/>
  <c r="D50"/>
  <c r="F50"/>
  <c r="G50"/>
  <c r="H50"/>
  <c r="D51"/>
  <c r="F51"/>
  <c r="G51"/>
  <c r="H51"/>
  <c r="D52"/>
  <c r="F52"/>
  <c r="G52"/>
  <c r="H52"/>
  <c r="D53"/>
  <c r="F53"/>
  <c r="G53"/>
  <c r="H53"/>
  <c r="D54"/>
  <c r="F54"/>
  <c r="G54"/>
  <c r="H54"/>
  <c r="D55"/>
  <c r="F55"/>
  <c r="G55"/>
  <c r="H55"/>
  <c r="D56"/>
  <c r="F56"/>
  <c r="G56"/>
  <c r="H56"/>
  <c r="D57"/>
  <c r="F57"/>
  <c r="G57"/>
  <c r="H57"/>
  <c r="D58"/>
  <c r="F58"/>
  <c r="G58"/>
  <c r="H58"/>
  <c r="D59"/>
  <c r="F59"/>
  <c r="G59"/>
  <c r="H59"/>
  <c r="D60"/>
  <c r="F60"/>
  <c r="G60"/>
  <c r="H60"/>
  <c r="D61"/>
  <c r="F61"/>
  <c r="G61"/>
  <c r="H61"/>
  <c r="D62"/>
  <c r="F62"/>
  <c r="G62"/>
  <c r="H62"/>
  <c r="D63"/>
  <c r="F63"/>
  <c r="G63"/>
  <c r="H63"/>
  <c r="D64"/>
  <c r="F64"/>
  <c r="G64"/>
  <c r="H64"/>
  <c r="D65"/>
  <c r="F65"/>
  <c r="G65"/>
  <c r="H65"/>
  <c r="D66"/>
  <c r="F66"/>
  <c r="G66"/>
  <c r="H66"/>
  <c r="D67"/>
  <c r="F67"/>
  <c r="G67"/>
  <c r="H67"/>
  <c r="D68"/>
  <c r="F68"/>
  <c r="G68"/>
  <c r="H68"/>
  <c r="D69"/>
  <c r="F69"/>
  <c r="G69"/>
  <c r="H69"/>
  <c r="D70"/>
  <c r="F70"/>
  <c r="G70"/>
  <c r="H70"/>
  <c r="D71"/>
  <c r="F71"/>
  <c r="G71"/>
  <c r="H71"/>
  <c r="D72"/>
  <c r="F72"/>
  <c r="G72"/>
  <c r="H72"/>
  <c r="D73"/>
  <c r="F73"/>
  <c r="G73"/>
  <c r="H73"/>
  <c r="D74"/>
  <c r="F74"/>
  <c r="G74"/>
  <c r="H74"/>
  <c r="D75"/>
  <c r="F75"/>
  <c r="G75"/>
  <c r="H75"/>
  <c r="D76"/>
  <c r="F76"/>
  <c r="G76"/>
  <c r="H76"/>
  <c r="D77"/>
  <c r="F77"/>
  <c r="G77"/>
  <c r="H77"/>
  <c r="D78"/>
  <c r="F78"/>
  <c r="G78"/>
  <c r="H78"/>
  <c r="D79"/>
  <c r="F79"/>
  <c r="G79"/>
  <c r="H79"/>
  <c r="D80"/>
  <c r="F80"/>
  <c r="G80"/>
  <c r="H80"/>
  <c r="D81"/>
  <c r="F81"/>
  <c r="G81"/>
  <c r="H81"/>
  <c r="D82"/>
  <c r="F82"/>
  <c r="G82"/>
  <c r="H82"/>
  <c r="D83"/>
  <c r="F83"/>
  <c r="G83"/>
  <c r="H83"/>
  <c r="D84"/>
  <c r="F84"/>
  <c r="G84"/>
  <c r="H84"/>
  <c r="D85"/>
  <c r="F85"/>
  <c r="G85"/>
  <c r="H85"/>
  <c r="D86"/>
  <c r="F86"/>
  <c r="G86"/>
  <c r="H86"/>
  <c r="D87"/>
  <c r="F87"/>
  <c r="G87"/>
  <c r="H87"/>
  <c r="D88"/>
  <c r="F88"/>
  <c r="G88"/>
  <c r="H88"/>
  <c r="D89"/>
  <c r="F89"/>
  <c r="G89"/>
  <c r="H89"/>
  <c r="D90"/>
  <c r="F90"/>
  <c r="G90"/>
  <c r="H90"/>
  <c r="D91"/>
  <c r="F91"/>
  <c r="G91"/>
  <c r="H91"/>
  <c r="J28" l="1"/>
  <c r="J23"/>
  <c r="J80"/>
  <c r="J68"/>
  <c r="J56"/>
  <c r="J44"/>
  <c r="J20"/>
  <c r="J9"/>
  <c r="J12"/>
  <c r="J17"/>
  <c r="J32"/>
  <c r="J35"/>
  <c r="J49"/>
  <c r="J25"/>
  <c r="J14"/>
  <c r="J42"/>
  <c r="J30"/>
  <c r="J19"/>
  <c r="J33"/>
  <c r="J21"/>
  <c r="J10"/>
  <c r="J26"/>
  <c r="J15"/>
  <c r="J73"/>
  <c r="J92"/>
  <c r="J37"/>
  <c r="J90"/>
  <c r="J67"/>
  <c r="J85"/>
  <c r="J61"/>
  <c r="J78"/>
  <c r="J66"/>
  <c r="J54"/>
  <c r="J83"/>
  <c r="J71"/>
  <c r="J59"/>
  <c r="J88"/>
  <c r="J76"/>
  <c r="J64"/>
  <c r="J52"/>
  <c r="J40"/>
  <c r="J81"/>
  <c r="J69"/>
  <c r="J57"/>
  <c r="J45"/>
  <c r="J86"/>
  <c r="J74"/>
  <c r="J62"/>
  <c r="J50"/>
  <c r="J38"/>
  <c r="J91"/>
  <c r="J79"/>
  <c r="J55"/>
  <c r="J43"/>
  <c r="J31"/>
  <c r="J84"/>
  <c r="J72"/>
  <c r="J60"/>
  <c r="J48"/>
  <c r="J36"/>
  <c r="J24"/>
  <c r="J13"/>
  <c r="J89"/>
  <c r="J77"/>
  <c r="J65"/>
  <c r="J53"/>
  <c r="J41"/>
  <c r="J29"/>
  <c r="J18"/>
  <c r="J82"/>
  <c r="J70"/>
  <c r="J58"/>
  <c r="J46"/>
  <c r="J34"/>
  <c r="J22"/>
  <c r="J11"/>
  <c r="J87"/>
  <c r="J75"/>
  <c r="J63"/>
  <c r="J51"/>
  <c r="J39"/>
  <c r="J27"/>
  <c r="J16"/>
  <c r="J93" i="3"/>
  <c r="J93" i="4"/>
  <c r="J94" i="1"/>
  <c r="C2" i="3" l="1"/>
  <c r="C2" i="4" s="1"/>
  <c r="C2" i="5" s="1"/>
  <c r="C4" i="3"/>
  <c r="C4" i="4" s="1"/>
  <c r="C4" i="5" s="1"/>
  <c r="E8" i="1" l="1"/>
  <c r="F8"/>
  <c r="G8"/>
  <c r="H8"/>
  <c r="H93" s="1"/>
  <c r="E93" l="1"/>
  <c r="E95" s="1"/>
  <c r="G93"/>
  <c r="G95" s="1"/>
  <c r="H95"/>
  <c r="D8"/>
  <c r="J8" l="1"/>
  <c r="D93"/>
  <c r="D95" s="1"/>
  <c r="J47" i="5"/>
  <c r="J93" s="1"/>
  <c r="F93"/>
  <c r="F93" i="1"/>
  <c r="F95" s="1"/>
  <c r="F47"/>
  <c r="J47" s="1"/>
  <c r="J93" l="1"/>
  <c r="J95" s="1"/>
</calcChain>
</file>

<file path=xl/sharedStrings.xml><?xml version="1.0" encoding="utf-8"?>
<sst xmlns="http://schemas.openxmlformats.org/spreadsheetml/2006/main" count="404" uniqueCount="107">
  <si>
    <t>Всего</t>
  </si>
  <si>
    <t>№ п/п</t>
  </si>
  <si>
    <t>Медицинские организации</t>
  </si>
  <si>
    <t>Стационарная помощь</t>
  </si>
  <si>
    <t>в том числе ВМП</t>
  </si>
  <si>
    <t>Дневной стационар</t>
  </si>
  <si>
    <t>Амбулаторно-поликлиническая помощь</t>
  </si>
  <si>
    <t>Скорая помощь</t>
  </si>
  <si>
    <t>ОГБУЗ "Смоленская областная клиническая больница"</t>
  </si>
  <si>
    <t>ОГБУЗ "Смоленская областная детская клиническая  больница"</t>
  </si>
  <si>
    <t>ОГАУЗ "Смоленская областная клиническая стоматологическая поликлиника"</t>
  </si>
  <si>
    <t>ОГБУЗ "Смоленский областной  онкологический клинический диспансер"</t>
  </si>
  <si>
    <t>ОГАУЗ "Смоленский областной врачебно-физкультурный диспансер"</t>
  </si>
  <si>
    <t>ОГБУЗ "Смоленский областной клинический госпиталь для ветеранов войн"</t>
  </si>
  <si>
    <t>ОГБУЗ "Станция скорой медицинской помощи"</t>
  </si>
  <si>
    <t>ОГБУЗ "Клиническая больница скорой медицинской помощи"</t>
  </si>
  <si>
    <t>ОГБУЗ "Клиническая  больница №1"</t>
  </si>
  <si>
    <t>ОГБУЗ "Больница медицинской реабилитации"</t>
  </si>
  <si>
    <t>ОГБУЗ "Консультативно-диагностическая поликлиника №1"</t>
  </si>
  <si>
    <t>ОГБУЗ "Поликлиника №2"</t>
  </si>
  <si>
    <t>ОГБУЗ "Поликлиника №3"</t>
  </si>
  <si>
    <t>ОГБУЗ "Поликлиника №4"</t>
  </si>
  <si>
    <t>ОГБУЗ "Поликлиника №6"</t>
  </si>
  <si>
    <t>ОГБУЗ "Поликлиника №7"</t>
  </si>
  <si>
    <t>ОГБУЗ "Поликлиника №8"</t>
  </si>
  <si>
    <t>ОГБУЗ "Детская стоматологическая поликлиника"</t>
  </si>
  <si>
    <t>ОГБУЗ "Стоматологическая поликлиника №1"</t>
  </si>
  <si>
    <t>ОГБУЗ "Стоматологическая поликлиника №3"</t>
  </si>
  <si>
    <t>ОГБУЗ "Велижская ЦРБ"</t>
  </si>
  <si>
    <t>ОГБУЗ "Гагаринская ЦРБ"</t>
  </si>
  <si>
    <t>ОГБУЗ "Демидовская ЦРБ"</t>
  </si>
  <si>
    <t>ОГБУЗ "Дорогобужская ЦРБ"</t>
  </si>
  <si>
    <t>ОГБУЗ "Духовщинская ЦРБ"</t>
  </si>
  <si>
    <t>ОГБУЗ "Ершичская ЦРБ"</t>
  </si>
  <si>
    <t>ОГБУЗ "Кардымовская ЦРБ"</t>
  </si>
  <si>
    <t>ОГБУЗ "Краснинская ЦРБ"</t>
  </si>
  <si>
    <t>ОГБУЗ "Озерненская РБ № 1"</t>
  </si>
  <si>
    <t>ОГАУЗ "Рославльская межрайонная  стоматологическая поликлиника"</t>
  </si>
  <si>
    <t>ОГБУЗ "Рославльская ЦРБ"</t>
  </si>
  <si>
    <t>ОГБУЗ "Руднянская ЦРБ"</t>
  </si>
  <si>
    <t>ОГАУЗ "Сафоновская городская стоматологическая поликлиника"</t>
  </si>
  <si>
    <t>ОГБУЗ "Смоленская ЦРБ"</t>
  </si>
  <si>
    <t>ОГБУЗ "Хиславичская ЦРБ"</t>
  </si>
  <si>
    <t>ОГБУЗ "Шумячская ЦРБ"</t>
  </si>
  <si>
    <t>ОГБУЗ "Ярцевская городская стоматологическая поликлиника"</t>
  </si>
  <si>
    <t>ОГБУЗ "Ярцевская ЦРБ"</t>
  </si>
  <si>
    <t>ФКУЗ "МСЧ МВД по Смоленской области"</t>
  </si>
  <si>
    <t>Санаторий-профилакторий в г.Смоленске ДСС МЖД - филиала ОАО "РЖД"</t>
  </si>
  <si>
    <t xml:space="preserve">ФКУЗ МСЧ -67 ФСИН России </t>
  </si>
  <si>
    <t>Филиал №4 ФГКУ "1586 ОВКГ МВО" Минобороны России</t>
  </si>
  <si>
    <t>ООО "Андромед"</t>
  </si>
  <si>
    <t>ФГБУ "ФЦТОЭ Минздрава России"</t>
  </si>
  <si>
    <t>ПАО "Дорогобуж"</t>
  </si>
  <si>
    <t>ООО МЦ "Гинея"</t>
  </si>
  <si>
    <t>ООО "Центр ЭКО"</t>
  </si>
  <si>
    <t>ООО "Фрезениус Нефрокеа"</t>
  </si>
  <si>
    <t>МЧУДПО "Клиника Медекс Смоленск"</t>
  </si>
  <si>
    <t>ООО "Клиника Позвоночника 2К"</t>
  </si>
  <si>
    <t>ООО "Клиника Эксперт Смоленск"</t>
  </si>
  <si>
    <t xml:space="preserve">ООО «Стоматологическая поликлиника» </t>
  </si>
  <si>
    <t>ООО «Семейная клиника» (Гагарин)</t>
  </si>
  <si>
    <t>ООО "Утро"</t>
  </si>
  <si>
    <t>ООО"М-Лайн"</t>
  </si>
  <si>
    <t>ООО «Центр реабилитации слуха. Слуховые аппараты и кохлеарные импланты»</t>
  </si>
  <si>
    <t>ООО «Диализный центр НЕФРОС-ВОРОНЕЖ»</t>
  </si>
  <si>
    <t>ООО «Диагностика Смоленск» (г.Вязьма)</t>
  </si>
  <si>
    <t>ООО «Альфамед»</t>
  </si>
  <si>
    <t xml:space="preserve">ООО «Независимая лаборатория ИНВИТРО» (г.Москва)       </t>
  </si>
  <si>
    <t>ООО «Каравай» (г. Рославль)</t>
  </si>
  <si>
    <t>ИТОГ</t>
  </si>
  <si>
    <t>АНО «Реабилитационный центр - Санаторий «Дугино»</t>
  </si>
  <si>
    <t>ООО «Медицина плюс»</t>
  </si>
  <si>
    <t>ООО "ВИТАЛАБ"</t>
  </si>
  <si>
    <t>ООО "НПФ "ХЕЛИКС"</t>
  </si>
  <si>
    <t>руб.</t>
  </si>
  <si>
    <t>Приложение № 8</t>
  </si>
  <si>
    <t>ООО "Нефрофарм"</t>
  </si>
  <si>
    <t>ОГБУЗ "Починковская РБ"</t>
  </si>
  <si>
    <t>Стоимость медицинской помощи в разрезе медицинских и страховых медицинских организаций на 2023 год</t>
  </si>
  <si>
    <t>Реестровый номер</t>
  </si>
  <si>
    <t>ВСЕГО 2023 год</t>
  </si>
  <si>
    <t>ИТОГО</t>
  </si>
  <si>
    <t>Межтерриториальные расчеты</t>
  </si>
  <si>
    <t>ВСЕГО</t>
  </si>
  <si>
    <t>ОГАУЗ "Вяземская городская  стоматологическая поликлиника"</t>
  </si>
  <si>
    <t xml:space="preserve">ФГБУЗ МСЧ № 135 ФМБА России </t>
  </si>
  <si>
    <t>ОГБУЗ "Монастырщинская ЦРБ"</t>
  </si>
  <si>
    <t>ОГБУЗ "Сафоновская ЦРБ"</t>
  </si>
  <si>
    <t>СОГУЗ "Клинический родильный дом"</t>
  </si>
  <si>
    <t>ОГБУЗ "Детская клиническая больница"</t>
  </si>
  <si>
    <t>ЧУЗ "Клиническая больница "РЖД-Медицина" г.Смоленск</t>
  </si>
  <si>
    <t>ООО "КЛИНИК ПАРК-М"</t>
  </si>
  <si>
    <t>Смоленский филиал ООО "БМК"</t>
  </si>
  <si>
    <t>Калужский филиал ФГАУ «МНТК «Микрохирургия глаза» им. акад. С.Н. Федорова» Минздрава России</t>
  </si>
  <si>
    <t>ООО "КДФ" (г.Тверь)</t>
  </si>
  <si>
    <t>МЧУ "Нефросовет-Иваново"</t>
  </si>
  <si>
    <t>ООО МО «Смоленские клиники»</t>
  </si>
  <si>
    <t>ОГБУЗ "СОКПБ"</t>
  </si>
  <si>
    <t>ООО "Семья-Смоленск"</t>
  </si>
  <si>
    <t>ОГБУЗ "Вяземская ЦРБ"</t>
  </si>
  <si>
    <t>ОГБУЗ "Сычевская ЦРБ"</t>
  </si>
  <si>
    <t>ОГБУЗ "Ельнинская ЦРБ"</t>
  </si>
  <si>
    <t>Специализированная скорая помощь экстренных консультативных бригад</t>
  </si>
  <si>
    <t>АСП ООО "Капитал МС"- Филиал в Смоленской области</t>
  </si>
  <si>
    <t>Смоленский филиал АО "Страховая компания "СОГАЗ-Мед"</t>
  </si>
  <si>
    <t>Филиал АО "МАКС-М" в г. Смоленске</t>
  </si>
  <si>
    <t>Утверждено на заседании Комиссии по разработке Территориальной программы ОМС от 28.12.2023 года</t>
  </si>
</sst>
</file>

<file path=xl/styles.xml><?xml version="1.0" encoding="utf-8"?>
<styleSheet xmlns="http://schemas.openxmlformats.org/spreadsheetml/2006/main">
  <numFmts count="4">
    <numFmt numFmtId="43" formatCode="_-* #,##0.00\ _₽_-;\-* #,##0.00\ _₽_-;_-* &quot;-&quot;??\ _₽_-;_-@_-"/>
    <numFmt numFmtId="164" formatCode="_-* #,##0.00_р_._-;\-* #,##0.00_р_._-;_-* &quot;-&quot;??_р_._-;_-@_-"/>
    <numFmt numFmtId="165" formatCode="_-* #,##0\ _₽_-;\-* #,##0\ _₽_-;_-* &quot;-&quot;??\ _₽_-;_-@_-"/>
    <numFmt numFmtId="173" formatCode="#,##0.000000000"/>
  </numFmts>
  <fonts count="20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0"/>
      <name val="Arial Cyr"/>
      <charset val="204"/>
    </font>
    <font>
      <sz val="9"/>
      <name val="Times New Roman"/>
      <family val="1"/>
    </font>
    <font>
      <sz val="14"/>
      <name val="Times New Roman"/>
      <family val="1"/>
    </font>
    <font>
      <b/>
      <sz val="14"/>
      <name val="Times New Roman"/>
      <family val="1"/>
      <charset val="204"/>
    </font>
    <font>
      <b/>
      <sz val="12"/>
      <name val="Times New Roman"/>
      <family val="1"/>
    </font>
    <font>
      <sz val="10"/>
      <name val="Arial Cyr"/>
      <family val="2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</font>
    <font>
      <sz val="12"/>
      <name val="Times New Roman"/>
      <family val="1"/>
    </font>
    <font>
      <sz val="12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2">
    <xf numFmtId="0" fontId="0" fillId="0" borderId="0"/>
    <xf numFmtId="0" fontId="6" fillId="0" borderId="0"/>
    <xf numFmtId="0" fontId="11" fillId="0" borderId="0"/>
    <xf numFmtId="0" fontId="12" fillId="0" borderId="0"/>
    <xf numFmtId="0" fontId="12" fillId="0" borderId="0"/>
    <xf numFmtId="0" fontId="13" fillId="0" borderId="0"/>
    <xf numFmtId="0" fontId="1" fillId="0" borderId="0"/>
    <xf numFmtId="0" fontId="1" fillId="0" borderId="0"/>
    <xf numFmtId="9" fontId="6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6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54">
    <xf numFmtId="0" fontId="0" fillId="0" borderId="0" xfId="0"/>
    <xf numFmtId="0" fontId="3" fillId="0" borderId="0" xfId="0" applyFont="1" applyFill="1"/>
    <xf numFmtId="0" fontId="2" fillId="0" borderId="0" xfId="0" applyFont="1" applyFill="1"/>
    <xf numFmtId="0" fontId="0" fillId="0" borderId="0" xfId="0" applyFill="1"/>
    <xf numFmtId="0" fontId="3" fillId="0" borderId="0" xfId="0" applyFont="1" applyFill="1" applyBorder="1" applyAlignment="1"/>
    <xf numFmtId="0" fontId="3" fillId="0" borderId="4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3" fontId="9" fillId="0" borderId="4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right"/>
    </xf>
    <xf numFmtId="3" fontId="2" fillId="0" borderId="0" xfId="0" applyNumberFormat="1" applyFont="1" applyFill="1"/>
    <xf numFmtId="0" fontId="3" fillId="0" borderId="0" xfId="0" applyFont="1" applyFill="1" applyBorder="1" applyAlignment="1">
      <alignment horizontal="right" wrapText="1"/>
    </xf>
    <xf numFmtId="49" fontId="10" fillId="0" borderId="3" xfId="1" applyNumberFormat="1" applyFont="1" applyFill="1" applyBorder="1" applyAlignment="1" applyProtection="1">
      <alignment horizontal="left" vertical="center" wrapText="1"/>
    </xf>
    <xf numFmtId="0" fontId="3" fillId="0" borderId="0" xfId="0" applyFont="1" applyFill="1" applyAlignment="1">
      <alignment vertical="center"/>
    </xf>
    <xf numFmtId="0" fontId="0" fillId="0" borderId="0" xfId="0" applyFill="1" applyAlignment="1">
      <alignment vertical="center"/>
    </xf>
    <xf numFmtId="3" fontId="8" fillId="2" borderId="4" xfId="1" applyNumberFormat="1" applyFont="1" applyFill="1" applyBorder="1" applyAlignment="1" applyProtection="1">
      <alignment horizontal="center" vertical="center" wrapText="1"/>
      <protection locked="0"/>
    </xf>
    <xf numFmtId="3" fontId="0" fillId="0" borderId="0" xfId="0" applyNumberFormat="1" applyFill="1"/>
    <xf numFmtId="0" fontId="0" fillId="0" borderId="4" xfId="0" applyFill="1" applyBorder="1" applyAlignment="1">
      <alignment vertical="center"/>
    </xf>
    <xf numFmtId="0" fontId="14" fillId="2" borderId="4" xfId="0" applyFont="1" applyFill="1" applyBorder="1" applyAlignment="1">
      <alignment horizontal="center" vertical="center"/>
    </xf>
    <xf numFmtId="49" fontId="15" fillId="2" borderId="4" xfId="1" applyNumberFormat="1" applyFont="1" applyFill="1" applyBorder="1" applyAlignment="1" applyProtection="1">
      <alignment horizontal="left" vertical="center" wrapText="1"/>
    </xf>
    <xf numFmtId="0" fontId="14" fillId="2" borderId="5" xfId="0" applyFont="1" applyFill="1" applyBorder="1" applyAlignment="1">
      <alignment horizontal="center" vertical="center"/>
    </xf>
    <xf numFmtId="0" fontId="14" fillId="0" borderId="5" xfId="0" applyFont="1" applyFill="1" applyBorder="1" applyAlignment="1">
      <alignment horizontal="center" vertical="center"/>
    </xf>
    <xf numFmtId="49" fontId="15" fillId="0" borderId="4" xfId="1" applyNumberFormat="1" applyFont="1" applyFill="1" applyBorder="1" applyAlignment="1" applyProtection="1">
      <alignment horizontal="left" vertical="center" wrapText="1"/>
    </xf>
    <xf numFmtId="0" fontId="14" fillId="2" borderId="4" xfId="0" applyFont="1" applyFill="1" applyBorder="1" applyAlignment="1">
      <alignment horizontal="center" vertical="center" wrapText="1"/>
    </xf>
    <xf numFmtId="49" fontId="15" fillId="2" borderId="5" xfId="1" applyNumberFormat="1" applyFont="1" applyFill="1" applyBorder="1" applyAlignment="1" applyProtection="1">
      <alignment horizontal="left" vertical="center" wrapText="1"/>
    </xf>
    <xf numFmtId="49" fontId="15" fillId="2" borderId="4" xfId="1" applyNumberFormat="1" applyFont="1" applyFill="1" applyBorder="1" applyAlignment="1" applyProtection="1">
      <alignment vertical="center" wrapText="1"/>
    </xf>
    <xf numFmtId="0" fontId="14" fillId="2" borderId="5" xfId="0" applyFont="1" applyFill="1" applyBorder="1" applyAlignment="1">
      <alignment horizontal="center" vertical="center" wrapText="1"/>
    </xf>
    <xf numFmtId="49" fontId="16" fillId="2" borderId="4" xfId="1" applyNumberFormat="1" applyFont="1" applyFill="1" applyBorder="1" applyAlignment="1" applyProtection="1">
      <alignment vertical="center" wrapText="1"/>
    </xf>
    <xf numFmtId="49" fontId="16" fillId="2" borderId="5" xfId="1" applyNumberFormat="1" applyFont="1" applyFill="1" applyBorder="1" applyAlignment="1" applyProtection="1">
      <alignment vertical="center" wrapText="1"/>
    </xf>
    <xf numFmtId="0" fontId="14" fillId="2" borderId="5" xfId="0" applyFont="1" applyFill="1" applyBorder="1" applyAlignment="1">
      <alignment horizontal="center"/>
    </xf>
    <xf numFmtId="49" fontId="16" fillId="2" borderId="4" xfId="1" applyNumberFormat="1" applyFont="1" applyFill="1" applyBorder="1" applyAlignment="1" applyProtection="1">
      <alignment horizontal="left" vertical="center" wrapText="1"/>
    </xf>
    <xf numFmtId="0" fontId="17" fillId="2" borderId="4" xfId="0" applyFont="1" applyFill="1" applyBorder="1" applyAlignment="1">
      <alignment vertical="top" wrapText="1"/>
    </xf>
    <xf numFmtId="1" fontId="7" fillId="0" borderId="3" xfId="1" applyNumberFormat="1" applyFont="1" applyFill="1" applyBorder="1" applyAlignment="1" applyProtection="1">
      <alignment horizontal="center" vertical="center" wrapText="1"/>
    </xf>
    <xf numFmtId="0" fontId="18" fillId="0" borderId="0" xfId="0" applyFont="1" applyFill="1" applyAlignment="1">
      <alignment vertical="center"/>
    </xf>
    <xf numFmtId="0" fontId="18" fillId="0" borderId="0" xfId="0" applyFont="1" applyFill="1" applyBorder="1" applyAlignment="1">
      <alignment vertical="center"/>
    </xf>
    <xf numFmtId="0" fontId="19" fillId="0" borderId="0" xfId="0" applyFont="1" applyFill="1"/>
    <xf numFmtId="1" fontId="8" fillId="0" borderId="4" xfId="1" applyNumberFormat="1" applyFont="1" applyFill="1" applyBorder="1" applyAlignment="1" applyProtection="1">
      <alignment horizontal="center" vertical="center" wrapText="1"/>
    </xf>
    <xf numFmtId="0" fontId="19" fillId="0" borderId="4" xfId="0" applyFont="1" applyFill="1" applyBorder="1" applyAlignment="1">
      <alignment vertical="center"/>
    </xf>
    <xf numFmtId="0" fontId="19" fillId="0" borderId="0" xfId="0" applyFont="1" applyFill="1" applyAlignment="1">
      <alignment vertical="center"/>
    </xf>
    <xf numFmtId="0" fontId="18" fillId="0" borderId="0" xfId="0" applyFont="1" applyFill="1"/>
    <xf numFmtId="0" fontId="18" fillId="0" borderId="0" xfId="0" applyFont="1" applyFill="1" applyBorder="1" applyAlignment="1"/>
    <xf numFmtId="0" fontId="5" fillId="0" borderId="0" xfId="0" applyFont="1" applyFill="1" applyBorder="1" applyAlignment="1">
      <alignment horizontal="center" wrapText="1"/>
    </xf>
    <xf numFmtId="3" fontId="0" fillId="0" borderId="4" xfId="0" applyNumberFormat="1" applyFill="1" applyBorder="1"/>
    <xf numFmtId="0" fontId="0" fillId="2" borderId="0" xfId="0" applyFill="1"/>
    <xf numFmtId="0" fontId="0" fillId="2" borderId="4" xfId="0" applyFill="1" applyBorder="1"/>
    <xf numFmtId="165" fontId="0" fillId="0" borderId="0" xfId="11" applyNumberFormat="1" applyFont="1" applyFill="1"/>
    <xf numFmtId="0" fontId="18" fillId="0" borderId="4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right"/>
    </xf>
    <xf numFmtId="0" fontId="5" fillId="0" borderId="0" xfId="0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wrapText="1"/>
    </xf>
    <xf numFmtId="0" fontId="5" fillId="0" borderId="2" xfId="0" applyFont="1" applyFill="1" applyBorder="1" applyAlignment="1">
      <alignment horizontal="center" wrapText="1"/>
    </xf>
    <xf numFmtId="0" fontId="5" fillId="0" borderId="3" xfId="0" applyFont="1" applyFill="1" applyBorder="1" applyAlignment="1">
      <alignment horizontal="center" wrapText="1"/>
    </xf>
    <xf numFmtId="0" fontId="3" fillId="0" borderId="0" xfId="0" applyFont="1" applyFill="1" applyBorder="1" applyAlignment="1">
      <alignment horizontal="right" wrapText="1"/>
    </xf>
    <xf numFmtId="0" fontId="3" fillId="0" borderId="0" xfId="0" applyFont="1" applyFill="1" applyBorder="1" applyAlignment="1">
      <alignment horizontal="right" vertical="center" wrapText="1"/>
    </xf>
    <xf numFmtId="173" fontId="0" fillId="0" borderId="0" xfId="0" applyNumberFormat="1" applyFill="1"/>
  </cellXfs>
  <cellStyles count="12">
    <cellStyle name="TableStyleLight1" xfId="2"/>
    <cellStyle name="Обычный" xfId="0" builtinId="0"/>
    <cellStyle name="Обычный 2" xfId="3"/>
    <cellStyle name="Обычный 2 2" xfId="4"/>
    <cellStyle name="Обычный 2 2 2" xfId="5"/>
    <cellStyle name="Обычный 39" xfId="6"/>
    <cellStyle name="Обычный 6" xfId="7"/>
    <cellStyle name="Обычный_МЕДИКАМЕНТЫ" xfId="1"/>
    <cellStyle name="Процентный 2" xfId="8"/>
    <cellStyle name="Финансовый" xfId="11" builtinId="3"/>
    <cellStyle name="Финансовый 2" xfId="9"/>
    <cellStyle name="Финансовый 2 2" xfId="1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  <pageSetUpPr fitToPage="1"/>
  </sheetPr>
  <dimension ref="A1:S96"/>
  <sheetViews>
    <sheetView tabSelected="1" zoomScale="70" zoomScaleNormal="70" workbookViewId="0">
      <pane xSplit="3" ySplit="7" topLeftCell="D8" activePane="bottomRight" state="frozen"/>
      <selection pane="topRight" activeCell="C1" sqref="C1"/>
      <selection pane="bottomLeft" activeCell="A8" sqref="A8"/>
      <selection pane="bottomRight" activeCell="K110" sqref="K110"/>
    </sheetView>
  </sheetViews>
  <sheetFormatPr defaultColWidth="8.85546875" defaultRowHeight="18.75"/>
  <cols>
    <col min="1" max="1" width="4.42578125" style="37" customWidth="1"/>
    <col min="2" max="2" width="8.85546875" style="13"/>
    <col min="3" max="3" width="62.42578125" style="3" customWidth="1"/>
    <col min="4" max="4" width="23.140625" style="3" customWidth="1"/>
    <col min="5" max="5" width="19" style="3" customWidth="1"/>
    <col min="6" max="6" width="24.140625" style="3" customWidth="1"/>
    <col min="7" max="7" width="22.140625" style="3" customWidth="1"/>
    <col min="8" max="8" width="19.7109375" style="3" customWidth="1"/>
    <col min="9" max="9" width="21.5703125" style="3" customWidth="1"/>
    <col min="10" max="10" width="23.85546875" style="2" customWidth="1"/>
    <col min="11" max="11" width="17" style="44" customWidth="1"/>
    <col min="12" max="12" width="14.140625" style="44" customWidth="1"/>
    <col min="13" max="19" width="8.85546875" style="44"/>
    <col min="20" max="16384" width="8.85546875" style="3"/>
  </cols>
  <sheetData>
    <row r="1" spans="1:10" ht="24.75" customHeight="1">
      <c r="A1" s="32"/>
      <c r="C1" s="1"/>
      <c r="D1" s="1"/>
      <c r="E1" s="1"/>
      <c r="F1" s="1"/>
      <c r="G1" s="1"/>
      <c r="H1" s="46" t="s">
        <v>75</v>
      </c>
      <c r="I1" s="46"/>
      <c r="J1" s="46"/>
    </row>
    <row r="2" spans="1:10" ht="21" customHeight="1">
      <c r="A2" s="32"/>
      <c r="C2" s="51" t="s">
        <v>106</v>
      </c>
      <c r="D2" s="51"/>
      <c r="E2" s="51"/>
      <c r="F2" s="51"/>
      <c r="G2" s="51"/>
      <c r="H2" s="51"/>
      <c r="I2" s="51"/>
      <c r="J2" s="51"/>
    </row>
    <row r="3" spans="1:10">
      <c r="A3" s="33"/>
      <c r="C3" s="4"/>
      <c r="D3" s="4"/>
      <c r="E3" s="4"/>
      <c r="F3" s="8"/>
      <c r="G3" s="8"/>
      <c r="H3" s="46"/>
      <c r="I3" s="46"/>
      <c r="J3" s="46"/>
    </row>
    <row r="4" spans="1:10">
      <c r="A4" s="33"/>
      <c r="C4" s="47" t="s">
        <v>78</v>
      </c>
      <c r="D4" s="47"/>
      <c r="E4" s="47"/>
      <c r="F4" s="47"/>
      <c r="G4" s="47"/>
      <c r="H4" s="47"/>
      <c r="I4" s="47"/>
      <c r="J4" s="47"/>
    </row>
    <row r="5" spans="1:10" ht="24" customHeight="1">
      <c r="A5" s="34"/>
      <c r="C5" s="47"/>
      <c r="D5" s="47"/>
      <c r="E5" s="47"/>
      <c r="F5" s="47"/>
      <c r="G5" s="47"/>
      <c r="H5" s="47"/>
      <c r="I5" s="40"/>
      <c r="J5" s="10" t="s">
        <v>74</v>
      </c>
    </row>
    <row r="6" spans="1:10" ht="21.6" customHeight="1">
      <c r="A6" s="45" t="s">
        <v>1</v>
      </c>
      <c r="B6" s="45" t="s">
        <v>79</v>
      </c>
      <c r="C6" s="48" t="s">
        <v>0</v>
      </c>
      <c r="D6" s="49"/>
      <c r="E6" s="49"/>
      <c r="F6" s="49"/>
      <c r="G6" s="49"/>
      <c r="H6" s="49"/>
      <c r="I6" s="49"/>
      <c r="J6" s="50"/>
    </row>
    <row r="7" spans="1:10" ht="135" customHeight="1">
      <c r="A7" s="45"/>
      <c r="B7" s="45" t="s">
        <v>79</v>
      </c>
      <c r="C7" s="5" t="s">
        <v>2</v>
      </c>
      <c r="D7" s="5" t="s">
        <v>3</v>
      </c>
      <c r="E7" s="5" t="s">
        <v>4</v>
      </c>
      <c r="F7" s="5" t="s">
        <v>5</v>
      </c>
      <c r="G7" s="5" t="s">
        <v>6</v>
      </c>
      <c r="H7" s="5" t="s">
        <v>7</v>
      </c>
      <c r="I7" s="5" t="s">
        <v>102</v>
      </c>
      <c r="J7" s="6" t="s">
        <v>80</v>
      </c>
    </row>
    <row r="8" spans="1:10" ht="43.5" customHeight="1">
      <c r="A8" s="35">
        <v>1</v>
      </c>
      <c r="B8" s="17">
        <v>670001</v>
      </c>
      <c r="C8" s="18" t="s">
        <v>12</v>
      </c>
      <c r="D8" s="14">
        <f>согаз!D8+макс!D8+капитал!D8</f>
        <v>0</v>
      </c>
      <c r="E8" s="14">
        <f>согаз!E8+макс!E8+капитал!E8</f>
        <v>0</v>
      </c>
      <c r="F8" s="14">
        <f>согаз!F8+макс!F8+капитал!F8</f>
        <v>0</v>
      </c>
      <c r="G8" s="14">
        <f>согаз!G8+макс!G8+капитал!G8</f>
        <v>16263202</v>
      </c>
      <c r="H8" s="14">
        <f>согаз!H8+макс!H8+капитал!H8</f>
        <v>0</v>
      </c>
      <c r="I8" s="14">
        <f>согаз!I8+макс!I8+капитал!I8</f>
        <v>0</v>
      </c>
      <c r="J8" s="7">
        <f>D8+F8+G8+H8+I8</f>
        <v>16263202</v>
      </c>
    </row>
    <row r="9" spans="1:10" ht="39.75" customHeight="1">
      <c r="A9" s="35">
        <v>2</v>
      </c>
      <c r="B9" s="19">
        <v>670002</v>
      </c>
      <c r="C9" s="18" t="s">
        <v>8</v>
      </c>
      <c r="D9" s="14">
        <f>согаз!D9+макс!D9+капитал!D9</f>
        <v>1431701936.8800004</v>
      </c>
      <c r="E9" s="14">
        <f>согаз!E9+макс!E9+капитал!E9</f>
        <v>279552984</v>
      </c>
      <c r="F9" s="14">
        <f>согаз!F9+макс!F9+капитал!F9</f>
        <v>64966951.050000012</v>
      </c>
      <c r="G9" s="14">
        <f>согаз!G9+макс!G9+капитал!G9</f>
        <v>76139719.530000001</v>
      </c>
      <c r="H9" s="14">
        <f>согаз!H9+макс!H9+капитал!H9</f>
        <v>0</v>
      </c>
      <c r="I9" s="14">
        <f>согаз!I9+макс!I9+капитал!I9</f>
        <v>7397720</v>
      </c>
      <c r="J9" s="7">
        <f t="shared" ref="J9:J72" si="0">D9+F9+G9+H9+I9</f>
        <v>1580206327.4600003</v>
      </c>
    </row>
    <row r="10" spans="1:10" ht="39.75" customHeight="1">
      <c r="A10" s="35">
        <v>3</v>
      </c>
      <c r="B10" s="19">
        <v>670003</v>
      </c>
      <c r="C10" s="18" t="s">
        <v>9</v>
      </c>
      <c r="D10" s="14">
        <f>согаз!D10+макс!D10+капитал!D10</f>
        <v>175411650.55749992</v>
      </c>
      <c r="E10" s="14">
        <f>согаз!E10+макс!E10+капитал!E10</f>
        <v>3905298</v>
      </c>
      <c r="F10" s="14">
        <f>согаз!F10+макс!F10+капитал!F10</f>
        <v>45144734.529999986</v>
      </c>
      <c r="G10" s="14">
        <f>согаз!G10+макс!G10+капитал!G10</f>
        <v>42134548.730000004</v>
      </c>
      <c r="H10" s="14">
        <f>согаз!H10+макс!H10+капитал!H10</f>
        <v>0</v>
      </c>
      <c r="I10" s="14">
        <f>согаз!I10+макс!I10+капитал!I10</f>
        <v>7233000</v>
      </c>
      <c r="J10" s="7">
        <f t="shared" si="0"/>
        <v>269923933.81749994</v>
      </c>
    </row>
    <row r="11" spans="1:10" ht="39" customHeight="1">
      <c r="A11" s="35">
        <v>4</v>
      </c>
      <c r="B11" s="17">
        <v>670004</v>
      </c>
      <c r="C11" s="18" t="s">
        <v>10</v>
      </c>
      <c r="D11" s="14">
        <f>согаз!D11+макс!D11+капитал!D11</f>
        <v>0</v>
      </c>
      <c r="E11" s="14">
        <f>согаз!E11+макс!E11+капитал!E11</f>
        <v>0</v>
      </c>
      <c r="F11" s="14">
        <f>согаз!F11+макс!F11+капитал!F11</f>
        <v>0</v>
      </c>
      <c r="G11" s="14">
        <f>согаз!G11+макс!G11+капитал!G11</f>
        <v>69020380</v>
      </c>
      <c r="H11" s="14">
        <f>согаз!H11+макс!H11+капитал!H11</f>
        <v>0</v>
      </c>
      <c r="I11" s="14">
        <f>согаз!I11+макс!I11+капитал!I11</f>
        <v>0</v>
      </c>
      <c r="J11" s="7">
        <f t="shared" si="0"/>
        <v>69020380</v>
      </c>
    </row>
    <row r="12" spans="1:10" ht="33.75" customHeight="1">
      <c r="A12" s="35">
        <v>5</v>
      </c>
      <c r="B12" s="19">
        <v>670005</v>
      </c>
      <c r="C12" s="18" t="s">
        <v>11</v>
      </c>
      <c r="D12" s="14">
        <f>согаз!D12+макс!D12+капитал!D12</f>
        <v>564800497.8350004</v>
      </c>
      <c r="E12" s="14">
        <f>согаз!E12+макс!E12+капитал!E12</f>
        <v>94558722</v>
      </c>
      <c r="F12" s="14">
        <f>согаз!F12+макс!F12+капитал!F12</f>
        <v>595237335.48999977</v>
      </c>
      <c r="G12" s="14">
        <f>согаз!G12+макс!G12+капитал!G12</f>
        <v>140555010.47</v>
      </c>
      <c r="H12" s="14">
        <f>согаз!H12+макс!H12+капитал!H12</f>
        <v>0</v>
      </c>
      <c r="I12" s="14">
        <f>согаз!I12+макс!I12+капитал!I12</f>
        <v>0</v>
      </c>
      <c r="J12" s="7">
        <f t="shared" si="0"/>
        <v>1300592843.7950003</v>
      </c>
    </row>
    <row r="13" spans="1:10" ht="35.25" customHeight="1">
      <c r="A13" s="35">
        <v>6</v>
      </c>
      <c r="B13" s="17">
        <v>670006</v>
      </c>
      <c r="C13" s="18" t="s">
        <v>47</v>
      </c>
      <c r="D13" s="14">
        <f>согаз!D13+макс!D13+капитал!D13</f>
        <v>19899321.539999999</v>
      </c>
      <c r="E13" s="14">
        <f>согаз!E13+макс!E13+капитал!E13</f>
        <v>0</v>
      </c>
      <c r="F13" s="14">
        <f>согаз!F13+макс!F13+капитал!F13</f>
        <v>0</v>
      </c>
      <c r="G13" s="14">
        <f>согаз!G13+макс!G13+капитал!G13</f>
        <v>0</v>
      </c>
      <c r="H13" s="14">
        <f>согаз!H13+макс!H13+капитал!H13</f>
        <v>0</v>
      </c>
      <c r="I13" s="14">
        <f>согаз!I13+макс!I13+капитал!I13</f>
        <v>0</v>
      </c>
      <c r="J13" s="7">
        <f t="shared" si="0"/>
        <v>19899321.539999999</v>
      </c>
    </row>
    <row r="14" spans="1:10" ht="30" customHeight="1">
      <c r="A14" s="35">
        <v>7</v>
      </c>
      <c r="B14" s="17">
        <v>670008</v>
      </c>
      <c r="C14" s="18" t="s">
        <v>84</v>
      </c>
      <c r="D14" s="14">
        <f>согаз!D14+макс!D14+капитал!D14</f>
        <v>0</v>
      </c>
      <c r="E14" s="14">
        <f>согаз!E14+макс!E14+капитал!E14</f>
        <v>0</v>
      </c>
      <c r="F14" s="14">
        <f>согаз!F14+макс!F14+капитал!F14</f>
        <v>0</v>
      </c>
      <c r="G14" s="14">
        <f>согаз!G14+макс!G14+капитал!G14</f>
        <v>25263530</v>
      </c>
      <c r="H14" s="14">
        <f>согаз!H14+макс!H14+капитал!H14</f>
        <v>0</v>
      </c>
      <c r="I14" s="14">
        <f>согаз!I14+макс!I14+капитал!I14</f>
        <v>0</v>
      </c>
      <c r="J14" s="7">
        <f t="shared" si="0"/>
        <v>25263530</v>
      </c>
    </row>
    <row r="15" spans="1:10" ht="19.5" customHeight="1">
      <c r="A15" s="35">
        <v>8</v>
      </c>
      <c r="B15" s="17">
        <v>670009</v>
      </c>
      <c r="C15" s="18" t="s">
        <v>37</v>
      </c>
      <c r="D15" s="14">
        <f>согаз!D15+макс!D15+капитал!D15</f>
        <v>0</v>
      </c>
      <c r="E15" s="14">
        <f>согаз!E15+макс!E15+капитал!E15</f>
        <v>0</v>
      </c>
      <c r="F15" s="14">
        <f>согаз!F15+макс!F15+капитал!F15</f>
        <v>0</v>
      </c>
      <c r="G15" s="14">
        <f>согаз!G15+макс!G15+капитал!G15</f>
        <v>20503700</v>
      </c>
      <c r="H15" s="14">
        <f>согаз!H15+макс!H15+капитал!H15</f>
        <v>0</v>
      </c>
      <c r="I15" s="14">
        <f>согаз!I15+макс!I15+капитал!I15</f>
        <v>0</v>
      </c>
      <c r="J15" s="7">
        <f t="shared" si="0"/>
        <v>20503700</v>
      </c>
    </row>
    <row r="16" spans="1:10" ht="19.5" customHeight="1">
      <c r="A16" s="35">
        <v>9</v>
      </c>
      <c r="B16" s="17">
        <v>670010</v>
      </c>
      <c r="C16" s="18" t="s">
        <v>40</v>
      </c>
      <c r="D16" s="14">
        <f>согаз!D16+макс!D16+капитал!D16</f>
        <v>0</v>
      </c>
      <c r="E16" s="14">
        <f>согаз!E16+макс!E16+капитал!E16</f>
        <v>0</v>
      </c>
      <c r="F16" s="14">
        <f>согаз!F16+макс!F16+капитал!F16</f>
        <v>0</v>
      </c>
      <c r="G16" s="14">
        <f>согаз!G16+макс!G16+капитал!G16</f>
        <v>24531510</v>
      </c>
      <c r="H16" s="14">
        <f>согаз!H16+макс!H16+капитал!H16</f>
        <v>0</v>
      </c>
      <c r="I16" s="14">
        <f>согаз!I16+макс!I16+капитал!I16</f>
        <v>0</v>
      </c>
      <c r="J16" s="7">
        <f t="shared" si="0"/>
        <v>24531510</v>
      </c>
    </row>
    <row r="17" spans="1:10" ht="27.75" customHeight="1">
      <c r="A17" s="35">
        <v>10</v>
      </c>
      <c r="B17" s="17">
        <v>670011</v>
      </c>
      <c r="C17" s="18" t="s">
        <v>44</v>
      </c>
      <c r="D17" s="14">
        <f>согаз!D17+макс!D17+капитал!D17</f>
        <v>0</v>
      </c>
      <c r="E17" s="14">
        <f>согаз!E17+макс!E17+капитал!E17</f>
        <v>0</v>
      </c>
      <c r="F17" s="14">
        <f>согаз!F17+макс!F17+капитал!F17</f>
        <v>0</v>
      </c>
      <c r="G17" s="14">
        <f>согаз!G17+макс!G17+капитал!G17</f>
        <v>16043410</v>
      </c>
      <c r="H17" s="14">
        <f>согаз!H17+макс!H17+капитал!H17</f>
        <v>0</v>
      </c>
      <c r="I17" s="14">
        <f>согаз!I17+макс!I17+капитал!I17</f>
        <v>0</v>
      </c>
      <c r="J17" s="7">
        <f t="shared" si="0"/>
        <v>16043410</v>
      </c>
    </row>
    <row r="18" spans="1:10" ht="19.5" customHeight="1">
      <c r="A18" s="35">
        <v>11</v>
      </c>
      <c r="B18" s="19">
        <v>670012</v>
      </c>
      <c r="C18" s="18" t="s">
        <v>85</v>
      </c>
      <c r="D18" s="14">
        <f>согаз!D18+макс!D18+капитал!D18</f>
        <v>0</v>
      </c>
      <c r="E18" s="14">
        <f>согаз!E18+макс!E18+капитал!E18</f>
        <v>0</v>
      </c>
      <c r="F18" s="14">
        <f>согаз!F18+макс!F18+капитал!F18</f>
        <v>0</v>
      </c>
      <c r="G18" s="14">
        <f>согаз!G18+макс!G18+капитал!G18</f>
        <v>146706440.98048648</v>
      </c>
      <c r="H18" s="14">
        <f>согаз!H18+макс!H18+капитал!H18</f>
        <v>24671839.560263079</v>
      </c>
      <c r="I18" s="14">
        <f>согаз!I18+макс!I18+капитал!I18</f>
        <v>0</v>
      </c>
      <c r="J18" s="7">
        <f t="shared" si="0"/>
        <v>171378280.54074955</v>
      </c>
    </row>
    <row r="19" spans="1:10" ht="21" customHeight="1">
      <c r="A19" s="35">
        <v>12</v>
      </c>
      <c r="B19" s="19">
        <v>670013</v>
      </c>
      <c r="C19" s="18" t="s">
        <v>28</v>
      </c>
      <c r="D19" s="14">
        <f>согаз!D19+макс!D19+капитал!D19</f>
        <v>15616127.022499999</v>
      </c>
      <c r="E19" s="14">
        <f>согаз!E19+макс!E19+капитал!E19</f>
        <v>0</v>
      </c>
      <c r="F19" s="14">
        <f>согаз!F19+макс!F19+капитал!F19</f>
        <v>9990460.4299999997</v>
      </c>
      <c r="G19" s="14">
        <f>согаз!G19+макс!G19+капитал!G19</f>
        <v>54208357.567046419</v>
      </c>
      <c r="H19" s="14">
        <f>согаз!H19+макс!H19+капитал!H19</f>
        <v>0</v>
      </c>
      <c r="I19" s="14">
        <f>согаз!I19+макс!I19+капитал!I19</f>
        <v>0</v>
      </c>
      <c r="J19" s="7">
        <f t="shared" si="0"/>
        <v>79814945.019546419</v>
      </c>
    </row>
    <row r="20" spans="1:10" ht="25.5" customHeight="1">
      <c r="A20" s="35">
        <v>13</v>
      </c>
      <c r="B20" s="19">
        <v>670015</v>
      </c>
      <c r="C20" s="18" t="s">
        <v>29</v>
      </c>
      <c r="D20" s="14">
        <f>согаз!D20+макс!D20+капитал!D20</f>
        <v>61591635.775833338</v>
      </c>
      <c r="E20" s="14">
        <f>согаз!E20+макс!E20+капитал!E20</f>
        <v>0</v>
      </c>
      <c r="F20" s="14">
        <f>согаз!F20+макс!F20+капитал!F20</f>
        <v>9979002.9400000125</v>
      </c>
      <c r="G20" s="14">
        <f>согаз!G20+макс!G20+капитал!G20</f>
        <v>181314171.5229142</v>
      </c>
      <c r="H20" s="14">
        <f>согаз!H20+макс!H20+капитал!H20</f>
        <v>0</v>
      </c>
      <c r="I20" s="14">
        <f>согаз!I20+макс!I20+капитал!I20</f>
        <v>0</v>
      </c>
      <c r="J20" s="7">
        <f t="shared" si="0"/>
        <v>252884810.23874754</v>
      </c>
    </row>
    <row r="21" spans="1:10">
      <c r="A21" s="35">
        <v>14</v>
      </c>
      <c r="B21" s="19">
        <v>670017</v>
      </c>
      <c r="C21" s="18" t="s">
        <v>30</v>
      </c>
      <c r="D21" s="14">
        <f>согаз!D21+макс!D21+капитал!D21</f>
        <v>23509248.69666668</v>
      </c>
      <c r="E21" s="14">
        <f>согаз!E21+макс!E21+капитал!E21</f>
        <v>0</v>
      </c>
      <c r="F21" s="14">
        <f>согаз!F21+макс!F21+капитал!F21</f>
        <v>8143258.580000001</v>
      </c>
      <c r="G21" s="14">
        <f>согаз!G21+макс!G21+капитал!G21</f>
        <v>63822679.394104563</v>
      </c>
      <c r="H21" s="14">
        <f>согаз!H21+макс!H21+капитал!H21</f>
        <v>0</v>
      </c>
      <c r="I21" s="14">
        <f>согаз!I21+макс!I21+капитал!I21</f>
        <v>0</v>
      </c>
      <c r="J21" s="7">
        <f t="shared" si="0"/>
        <v>95475186.670771241</v>
      </c>
    </row>
    <row r="22" spans="1:10">
      <c r="A22" s="35">
        <v>15</v>
      </c>
      <c r="B22" s="19">
        <v>670018</v>
      </c>
      <c r="C22" s="18" t="s">
        <v>31</v>
      </c>
      <c r="D22" s="14">
        <f>согаз!D22+макс!D22+капитал!D22</f>
        <v>36758520.596666664</v>
      </c>
      <c r="E22" s="14">
        <f>согаз!E22+макс!E22+капитал!E22</f>
        <v>0</v>
      </c>
      <c r="F22" s="14">
        <f>согаз!F22+макс!F22+капитал!F22</f>
        <v>16614345.289999995</v>
      </c>
      <c r="G22" s="14">
        <f>согаз!G22+макс!G22+капитал!G22</f>
        <v>105443260.71411848</v>
      </c>
      <c r="H22" s="14">
        <f>согаз!H22+макс!H22+капитал!H22</f>
        <v>0</v>
      </c>
      <c r="I22" s="14">
        <f>согаз!I22+макс!I22+капитал!I22</f>
        <v>0</v>
      </c>
      <c r="J22" s="7">
        <f t="shared" si="0"/>
        <v>158816126.60078514</v>
      </c>
    </row>
    <row r="23" spans="1:10">
      <c r="A23" s="35">
        <v>16</v>
      </c>
      <c r="B23" s="19">
        <v>670019</v>
      </c>
      <c r="C23" s="18" t="s">
        <v>32</v>
      </c>
      <c r="D23" s="14">
        <f>согаз!D23+макс!D23+капитал!D23</f>
        <v>538303.26</v>
      </c>
      <c r="E23" s="14">
        <f>согаз!E23+макс!E23+капитал!E23</f>
        <v>0</v>
      </c>
      <c r="F23" s="14">
        <f>согаз!F23+макс!F23+капитал!F23</f>
        <v>571346.04999999981</v>
      </c>
      <c r="G23" s="14">
        <f>согаз!G23+макс!G23+капитал!G23</f>
        <v>1482938.7656626562</v>
      </c>
      <c r="H23" s="14">
        <f>согаз!H23+макс!H23+капитал!H23</f>
        <v>0</v>
      </c>
      <c r="I23" s="14">
        <f>согаз!I23+макс!I23+капитал!I23</f>
        <v>0</v>
      </c>
      <c r="J23" s="7">
        <f t="shared" si="0"/>
        <v>2592588.0756626558</v>
      </c>
    </row>
    <row r="24" spans="1:10" ht="22.7" customHeight="1">
      <c r="A24" s="35">
        <v>17</v>
      </c>
      <c r="B24" s="19">
        <v>670020</v>
      </c>
      <c r="C24" s="18" t="s">
        <v>101</v>
      </c>
      <c r="D24" s="14">
        <f>согаз!D24+макс!D24+капитал!D24</f>
        <v>24097456.095000021</v>
      </c>
      <c r="E24" s="14">
        <f>согаз!E24+макс!E24+капитал!E24</f>
        <v>0</v>
      </c>
      <c r="F24" s="14">
        <f>согаз!F24+макс!F24+капитал!F24</f>
        <v>13019540.239999998</v>
      </c>
      <c r="G24" s="14">
        <f>согаз!G24+макс!G24+капитал!G24</f>
        <v>78596959.323406979</v>
      </c>
      <c r="H24" s="14">
        <f>согаз!H24+макс!H24+капитал!H24</f>
        <v>0</v>
      </c>
      <c r="I24" s="14">
        <f>согаз!I24+макс!I24+капитал!I24</f>
        <v>0</v>
      </c>
      <c r="J24" s="7">
        <f t="shared" si="0"/>
        <v>115713955.658407</v>
      </c>
    </row>
    <row r="25" spans="1:10">
      <c r="A25" s="35">
        <v>18</v>
      </c>
      <c r="B25" s="19">
        <v>670021</v>
      </c>
      <c r="C25" s="18" t="s">
        <v>33</v>
      </c>
      <c r="D25" s="14">
        <f>согаз!D25+макс!D25+капитал!D25</f>
        <v>109346.96000000005</v>
      </c>
      <c r="E25" s="14">
        <f>согаз!E25+макс!E25+капитал!E25</f>
        <v>0</v>
      </c>
      <c r="F25" s="14">
        <f>согаз!F25+макс!F25+капитал!F25</f>
        <v>206830.40999999995</v>
      </c>
      <c r="G25" s="14">
        <f>согаз!G25+макс!G25+капитал!G25</f>
        <v>1226169.3210085758</v>
      </c>
      <c r="H25" s="14">
        <f>согаз!H25+макс!H25+капитал!H25</f>
        <v>0</v>
      </c>
      <c r="I25" s="14">
        <f>согаз!I25+макс!I25+капитал!I25</f>
        <v>0</v>
      </c>
      <c r="J25" s="7">
        <f t="shared" si="0"/>
        <v>1542346.6910085757</v>
      </c>
    </row>
    <row r="26" spans="1:10">
      <c r="A26" s="35">
        <v>19</v>
      </c>
      <c r="B26" s="19">
        <v>670022</v>
      </c>
      <c r="C26" s="18" t="s">
        <v>34</v>
      </c>
      <c r="D26" s="14">
        <f>согаз!D26+макс!D26+капитал!D26</f>
        <v>11738153.686666662</v>
      </c>
      <c r="E26" s="14">
        <f>согаз!E26+макс!E26+капитал!E26</f>
        <v>0</v>
      </c>
      <c r="F26" s="14">
        <f>согаз!F26+макс!F26+капитал!F26</f>
        <v>6567474.2799999956</v>
      </c>
      <c r="G26" s="14">
        <f>согаз!G26+макс!G26+капитал!G26</f>
        <v>54250536.917491049</v>
      </c>
      <c r="H26" s="14">
        <f>согаз!H26+макс!H26+капитал!H26</f>
        <v>0</v>
      </c>
      <c r="I26" s="14">
        <f>согаз!I26+макс!I26+капитал!I26</f>
        <v>0</v>
      </c>
      <c r="J26" s="7">
        <f t="shared" si="0"/>
        <v>72556164.884157702</v>
      </c>
    </row>
    <row r="27" spans="1:10" ht="24.75" customHeight="1">
      <c r="A27" s="35">
        <v>20</v>
      </c>
      <c r="B27" s="19">
        <v>670023</v>
      </c>
      <c r="C27" s="18" t="s">
        <v>35</v>
      </c>
      <c r="D27" s="14">
        <f>согаз!D27+макс!D27+капитал!D27</f>
        <v>20434098.121666662</v>
      </c>
      <c r="E27" s="14">
        <f>согаз!E27+макс!E27+капитал!E27</f>
        <v>0</v>
      </c>
      <c r="F27" s="14">
        <f>согаз!F27+макс!F27+капитал!F27</f>
        <v>6645985.4600000018</v>
      </c>
      <c r="G27" s="14">
        <f>согаз!G27+макс!G27+капитал!G27</f>
        <v>58166312.689198188</v>
      </c>
      <c r="H27" s="14">
        <f>согаз!H27+макс!H27+капитал!H27</f>
        <v>0</v>
      </c>
      <c r="I27" s="14">
        <f>согаз!I27+макс!I27+капитал!I27</f>
        <v>0</v>
      </c>
      <c r="J27" s="7">
        <f t="shared" si="0"/>
        <v>85246396.270864844</v>
      </c>
    </row>
    <row r="28" spans="1:10" ht="24.75" customHeight="1">
      <c r="A28" s="35">
        <v>21</v>
      </c>
      <c r="B28" s="19">
        <v>670024</v>
      </c>
      <c r="C28" s="18" t="s">
        <v>86</v>
      </c>
      <c r="D28" s="14">
        <f>согаз!D28+макс!D28+капитал!D28</f>
        <v>14673413.219999991</v>
      </c>
      <c r="E28" s="14">
        <f>согаз!E28+макс!E28+капитал!E28</f>
        <v>0</v>
      </c>
      <c r="F28" s="14">
        <f>согаз!F28+макс!F28+капитал!F28</f>
        <v>8039269.8800000045</v>
      </c>
      <c r="G28" s="14">
        <f>согаз!G28+макс!G28+капитал!G28</f>
        <v>56931935.955813468</v>
      </c>
      <c r="H28" s="14">
        <f>согаз!H28+макс!H28+капитал!H28</f>
        <v>0</v>
      </c>
      <c r="I28" s="14">
        <f>согаз!I28+макс!I28+капитал!I28</f>
        <v>0</v>
      </c>
      <c r="J28" s="7">
        <f t="shared" si="0"/>
        <v>79644619.055813462</v>
      </c>
    </row>
    <row r="29" spans="1:10" ht="24" customHeight="1">
      <c r="A29" s="35">
        <v>22</v>
      </c>
      <c r="B29" s="19">
        <v>670026</v>
      </c>
      <c r="C29" s="18" t="s">
        <v>77</v>
      </c>
      <c r="D29" s="14">
        <f>согаз!D29+макс!D29+капитал!D29</f>
        <v>46580128.355833337</v>
      </c>
      <c r="E29" s="14">
        <f>согаз!E29+макс!E29+капитал!E29</f>
        <v>0</v>
      </c>
      <c r="F29" s="14">
        <f>согаз!F29+макс!F29+капитал!F29</f>
        <v>11883947.209999999</v>
      </c>
      <c r="G29" s="14">
        <f>согаз!G29+макс!G29+капитал!G29</f>
        <v>128568891.7638599</v>
      </c>
      <c r="H29" s="14">
        <f>согаз!H29+макс!H29+капитал!H29</f>
        <v>0</v>
      </c>
      <c r="I29" s="14">
        <f>согаз!I29+макс!I29+капитал!I29</f>
        <v>0</v>
      </c>
      <c r="J29" s="7">
        <f t="shared" si="0"/>
        <v>187032967.32969323</v>
      </c>
    </row>
    <row r="30" spans="1:10" ht="24.75" customHeight="1">
      <c r="A30" s="35">
        <v>23</v>
      </c>
      <c r="B30" s="19">
        <v>670027</v>
      </c>
      <c r="C30" s="18" t="s">
        <v>38</v>
      </c>
      <c r="D30" s="14">
        <f>согаз!D30+макс!D30+капитал!D30</f>
        <v>235123281.05999973</v>
      </c>
      <c r="E30" s="14">
        <f>согаз!E30+макс!E30+капитал!E30</f>
        <v>0</v>
      </c>
      <c r="F30" s="14">
        <f>согаз!F30+макс!F30+капитал!F30</f>
        <v>28020571.919999994</v>
      </c>
      <c r="G30" s="14">
        <f>согаз!G30+макс!G30+капитал!G30</f>
        <v>328477904.78116512</v>
      </c>
      <c r="H30" s="14">
        <f>согаз!H30+макс!H30+капитал!H30</f>
        <v>0</v>
      </c>
      <c r="I30" s="14">
        <f>согаз!I30+макс!I30+капитал!I30</f>
        <v>0</v>
      </c>
      <c r="J30" s="7">
        <f t="shared" si="0"/>
        <v>591621757.7611649</v>
      </c>
    </row>
    <row r="31" spans="1:10" ht="21.75" customHeight="1">
      <c r="A31" s="35">
        <v>24</v>
      </c>
      <c r="B31" s="19">
        <v>670028</v>
      </c>
      <c r="C31" s="18" t="s">
        <v>39</v>
      </c>
      <c r="D31" s="14">
        <f>согаз!D31+макс!D31+капитал!D31</f>
        <v>59033314.514166653</v>
      </c>
      <c r="E31" s="14">
        <f>согаз!E31+макс!E31+капитал!E31</f>
        <v>0</v>
      </c>
      <c r="F31" s="14">
        <f>согаз!F31+макс!F31+капитал!F31</f>
        <v>22505740.679999989</v>
      </c>
      <c r="G31" s="14">
        <f>согаз!G31+макс!G31+капитал!G31</f>
        <v>94999853.037249282</v>
      </c>
      <c r="H31" s="14">
        <f>согаз!H31+макс!H31+капитал!H31</f>
        <v>0</v>
      </c>
      <c r="I31" s="14">
        <f>согаз!I31+макс!I31+капитал!I31</f>
        <v>0</v>
      </c>
      <c r="J31" s="7">
        <f t="shared" si="0"/>
        <v>176538908.23141593</v>
      </c>
    </row>
    <row r="32" spans="1:10" ht="21" customHeight="1">
      <c r="A32" s="35">
        <v>25</v>
      </c>
      <c r="B32" s="20">
        <v>670029</v>
      </c>
      <c r="C32" s="21" t="s">
        <v>87</v>
      </c>
      <c r="D32" s="14">
        <f>согаз!D32+макс!D32+капитал!D32</f>
        <v>225612731.70000023</v>
      </c>
      <c r="E32" s="14">
        <f>согаз!E32+макс!E32+капитал!E32</f>
        <v>0</v>
      </c>
      <c r="F32" s="14">
        <f>согаз!F32+макс!F32+капитал!F32</f>
        <v>23447440.659999989</v>
      </c>
      <c r="G32" s="14">
        <f>согаз!G32+макс!G32+капитал!G32</f>
        <v>274155419.49325055</v>
      </c>
      <c r="H32" s="14">
        <f>согаз!H32+макс!H32+капитал!H32</f>
        <v>0</v>
      </c>
      <c r="I32" s="14">
        <f>согаз!I32+макс!I32+капитал!I32</f>
        <v>0</v>
      </c>
      <c r="J32" s="7">
        <f t="shared" si="0"/>
        <v>523215591.85325074</v>
      </c>
    </row>
    <row r="33" spans="1:10">
      <c r="A33" s="35">
        <v>26</v>
      </c>
      <c r="B33" s="19">
        <v>670030</v>
      </c>
      <c r="C33" s="18" t="s">
        <v>100</v>
      </c>
      <c r="D33" s="14">
        <f>согаз!D33+макс!D33+капитал!D33</f>
        <v>30718047.960000001</v>
      </c>
      <c r="E33" s="14">
        <f>согаз!E33+макс!E33+капитал!E33</f>
        <v>0</v>
      </c>
      <c r="F33" s="14">
        <f>согаз!F33+макс!F33+капитал!F33</f>
        <v>10479806.330000004</v>
      </c>
      <c r="G33" s="14">
        <f>согаз!G33+макс!G33+капитал!G33</f>
        <v>88951370.136793494</v>
      </c>
      <c r="H33" s="14">
        <f>согаз!H33+макс!H33+капитал!H33</f>
        <v>0</v>
      </c>
      <c r="I33" s="14">
        <f>согаз!I33+макс!I33+капитал!I33</f>
        <v>0</v>
      </c>
      <c r="J33" s="7">
        <f t="shared" si="0"/>
        <v>130149224.4267935</v>
      </c>
    </row>
    <row r="34" spans="1:10">
      <c r="A34" s="35">
        <v>27</v>
      </c>
      <c r="B34" s="19">
        <v>670033</v>
      </c>
      <c r="C34" s="18" t="s">
        <v>42</v>
      </c>
      <c r="D34" s="14">
        <f>согаз!D34+макс!D34+капитал!D34</f>
        <v>13148158.529999996</v>
      </c>
      <c r="E34" s="14">
        <f>согаз!E34+макс!E34+капитал!E34</f>
        <v>0</v>
      </c>
      <c r="F34" s="14">
        <f>согаз!F34+макс!F34+капитал!F34</f>
        <v>9193426.5900000092</v>
      </c>
      <c r="G34" s="14">
        <f>согаз!G34+макс!G34+капитал!G34</f>
        <v>41821554.931359753</v>
      </c>
      <c r="H34" s="14">
        <f>согаз!H34+макс!H34+капитал!H34</f>
        <v>0</v>
      </c>
      <c r="I34" s="14">
        <f>согаз!I34+макс!I34+капитал!I34</f>
        <v>0</v>
      </c>
      <c r="J34" s="7">
        <f t="shared" si="0"/>
        <v>64163140.051359758</v>
      </c>
    </row>
    <row r="35" spans="1:10" ht="22.5" customHeight="1">
      <c r="A35" s="35">
        <v>28</v>
      </c>
      <c r="B35" s="19">
        <v>670035</v>
      </c>
      <c r="C35" s="18" t="s">
        <v>43</v>
      </c>
      <c r="D35" s="14">
        <f>согаз!D35+макс!D35+капитал!D35</f>
        <v>1200084.1900000006</v>
      </c>
      <c r="E35" s="14">
        <f>согаз!E35+макс!E35+капитал!E35</f>
        <v>0</v>
      </c>
      <c r="F35" s="14">
        <f>согаз!F35+макс!F35+капитал!F35</f>
        <v>577838.63000000012</v>
      </c>
      <c r="G35" s="14">
        <f>согаз!G35+макс!G35+капитал!G35</f>
        <v>2720510.8940098239</v>
      </c>
      <c r="H35" s="14">
        <f>согаз!H35+макс!H35+капитал!H35</f>
        <v>0</v>
      </c>
      <c r="I35" s="14">
        <f>согаз!I35+макс!I35+капитал!I35</f>
        <v>0</v>
      </c>
      <c r="J35" s="7">
        <f t="shared" si="0"/>
        <v>4498433.7140098251</v>
      </c>
    </row>
    <row r="36" spans="1:10" ht="23.25" customHeight="1">
      <c r="A36" s="35">
        <v>29</v>
      </c>
      <c r="B36" s="19">
        <v>670036</v>
      </c>
      <c r="C36" s="18" t="s">
        <v>45</v>
      </c>
      <c r="D36" s="14">
        <f>согаз!D36+макс!D36+капитал!D36</f>
        <v>149299308.61666676</v>
      </c>
      <c r="E36" s="14">
        <f>согаз!E36+макс!E36+капитал!E36</f>
        <v>0</v>
      </c>
      <c r="F36" s="14">
        <f>согаз!F36+макс!F36+капитал!F36</f>
        <v>23901803.180000015</v>
      </c>
      <c r="G36" s="14">
        <f>согаз!G36+макс!G36+капитал!G36</f>
        <v>274352071.27381372</v>
      </c>
      <c r="H36" s="14">
        <f>согаз!H36+макс!H36+капитал!H36</f>
        <v>0</v>
      </c>
      <c r="I36" s="14">
        <f>согаз!I36+макс!I36+капитал!I36</f>
        <v>0</v>
      </c>
      <c r="J36" s="7">
        <f t="shared" si="0"/>
        <v>447553183.07048047</v>
      </c>
    </row>
    <row r="37" spans="1:10">
      <c r="A37" s="35">
        <v>30</v>
      </c>
      <c r="B37" s="19">
        <v>670037</v>
      </c>
      <c r="C37" s="18" t="s">
        <v>36</v>
      </c>
      <c r="D37" s="14">
        <f>согаз!D37+макс!D37+капитал!D37</f>
        <v>921110.57999999961</v>
      </c>
      <c r="E37" s="14">
        <f>согаз!E37+макс!E37+капитал!E37</f>
        <v>0</v>
      </c>
      <c r="F37" s="14">
        <f>согаз!F37+макс!F37+капитал!F37</f>
        <v>622219.57999999984</v>
      </c>
      <c r="G37" s="14">
        <f>согаз!G37+макс!G37+капитал!G37</f>
        <v>1820445.8105836802</v>
      </c>
      <c r="H37" s="14">
        <f>согаз!H37+макс!H37+капитал!H37</f>
        <v>0</v>
      </c>
      <c r="I37" s="14">
        <f>согаз!I37+макс!I37+капитал!I37</f>
        <v>0</v>
      </c>
      <c r="J37" s="7">
        <f t="shared" si="0"/>
        <v>3363775.9705836796</v>
      </c>
    </row>
    <row r="38" spans="1:10">
      <c r="A38" s="35">
        <v>31</v>
      </c>
      <c r="B38" s="19">
        <v>670039</v>
      </c>
      <c r="C38" s="18" t="s">
        <v>19</v>
      </c>
      <c r="D38" s="14">
        <f>согаз!D38+макс!D38+капитал!D38</f>
        <v>0</v>
      </c>
      <c r="E38" s="14">
        <f>согаз!E38+макс!E38+капитал!E38</f>
        <v>0</v>
      </c>
      <c r="F38" s="14">
        <f>согаз!F38+макс!F38+капитал!F38</f>
        <v>12090605.34</v>
      </c>
      <c r="G38" s="14">
        <f>согаз!G38+макс!G38+капитал!G38</f>
        <v>198490098.17218274</v>
      </c>
      <c r="H38" s="14">
        <f>согаз!H38+макс!H38+капитал!H38</f>
        <v>0</v>
      </c>
      <c r="I38" s="14">
        <f>согаз!I38+макс!I38+капитал!I38</f>
        <v>0</v>
      </c>
      <c r="J38" s="7">
        <f t="shared" si="0"/>
        <v>210580703.51218274</v>
      </c>
    </row>
    <row r="39" spans="1:10">
      <c r="A39" s="35">
        <v>32</v>
      </c>
      <c r="B39" s="19">
        <v>670040</v>
      </c>
      <c r="C39" s="18" t="s">
        <v>20</v>
      </c>
      <c r="D39" s="14">
        <f>согаз!D39+макс!D39+капитал!D39</f>
        <v>0</v>
      </c>
      <c r="E39" s="14">
        <f>согаз!E39+макс!E39+капитал!E39</f>
        <v>0</v>
      </c>
      <c r="F39" s="14">
        <f>согаз!F39+макс!F39+капитал!F39</f>
        <v>24282679.190000005</v>
      </c>
      <c r="G39" s="14">
        <f>согаз!G39+макс!G39+капитал!G39</f>
        <v>132788384.03297445</v>
      </c>
      <c r="H39" s="14">
        <f>согаз!H39+макс!H39+капитал!H39</f>
        <v>0</v>
      </c>
      <c r="I39" s="14">
        <f>согаз!I39+макс!I39+капитал!I39</f>
        <v>0</v>
      </c>
      <c r="J39" s="7">
        <f t="shared" si="0"/>
        <v>157071063.22297445</v>
      </c>
    </row>
    <row r="40" spans="1:10">
      <c r="A40" s="35">
        <v>33</v>
      </c>
      <c r="B40" s="19">
        <v>670041</v>
      </c>
      <c r="C40" s="18" t="s">
        <v>21</v>
      </c>
      <c r="D40" s="14">
        <f>согаз!D40+макс!D40+капитал!D40</f>
        <v>0</v>
      </c>
      <c r="E40" s="14">
        <f>согаз!E40+макс!E40+капитал!E40</f>
        <v>0</v>
      </c>
      <c r="F40" s="14">
        <f>согаз!F40+макс!F40+капитал!F40</f>
        <v>10954302.400000002</v>
      </c>
      <c r="G40" s="14">
        <f>согаз!G40+макс!G40+капитал!G40</f>
        <v>185041635.18133563</v>
      </c>
      <c r="H40" s="14">
        <f>согаз!H40+макс!H40+капитал!H40</f>
        <v>0</v>
      </c>
      <c r="I40" s="14">
        <f>согаз!I40+макс!I40+капитал!I40</f>
        <v>0</v>
      </c>
      <c r="J40" s="7">
        <f t="shared" si="0"/>
        <v>195995937.58133563</v>
      </c>
    </row>
    <row r="41" spans="1:10">
      <c r="A41" s="35">
        <v>34</v>
      </c>
      <c r="B41" s="19">
        <v>670042</v>
      </c>
      <c r="C41" s="18" t="s">
        <v>22</v>
      </c>
      <c r="D41" s="14">
        <f>согаз!D41+макс!D41+капитал!D41</f>
        <v>0</v>
      </c>
      <c r="E41" s="14">
        <f>согаз!E41+макс!E41+капитал!E41</f>
        <v>0</v>
      </c>
      <c r="F41" s="14">
        <f>согаз!F41+макс!F41+капитал!F41</f>
        <v>11687135.500000004</v>
      </c>
      <c r="G41" s="14">
        <f>согаз!G41+макс!G41+капитал!G41</f>
        <v>134070489.21633519</v>
      </c>
      <c r="H41" s="14">
        <f>согаз!H41+макс!H41+капитал!H41</f>
        <v>0</v>
      </c>
      <c r="I41" s="14">
        <f>согаз!I41+макс!I41+капитал!I41</f>
        <v>0</v>
      </c>
      <c r="J41" s="7">
        <f t="shared" si="0"/>
        <v>145757624.71633521</v>
      </c>
    </row>
    <row r="42" spans="1:10">
      <c r="A42" s="35">
        <v>35</v>
      </c>
      <c r="B42" s="19">
        <v>670043</v>
      </c>
      <c r="C42" s="18" t="s">
        <v>23</v>
      </c>
      <c r="D42" s="14">
        <f>согаз!D42+макс!D42+капитал!D42</f>
        <v>0</v>
      </c>
      <c r="E42" s="14">
        <f>согаз!E42+макс!E42+капитал!E42</f>
        <v>0</v>
      </c>
      <c r="F42" s="14">
        <f>согаз!F42+макс!F42+капитал!F42</f>
        <v>10591433.470000003</v>
      </c>
      <c r="G42" s="14">
        <f>согаз!G42+макс!G42+капитал!G42</f>
        <v>124997748.2793518</v>
      </c>
      <c r="H42" s="14">
        <f>согаз!H42+макс!H42+капитал!H42</f>
        <v>0</v>
      </c>
      <c r="I42" s="14">
        <f>согаз!I42+макс!I42+капитал!I42</f>
        <v>0</v>
      </c>
      <c r="J42" s="7">
        <f t="shared" si="0"/>
        <v>135589181.7493518</v>
      </c>
    </row>
    <row r="43" spans="1:10" ht="20.25" customHeight="1">
      <c r="A43" s="35">
        <v>36</v>
      </c>
      <c r="B43" s="19">
        <v>670044</v>
      </c>
      <c r="C43" s="18" t="s">
        <v>24</v>
      </c>
      <c r="D43" s="14">
        <f>согаз!D43+макс!D43+капитал!D43</f>
        <v>0</v>
      </c>
      <c r="E43" s="14">
        <f>согаз!E43+макс!E43+капитал!E43</f>
        <v>0</v>
      </c>
      <c r="F43" s="14">
        <f>согаз!F43+макс!F43+капитал!F43</f>
        <v>7886951.6700000009</v>
      </c>
      <c r="G43" s="14">
        <f>согаз!G43+макс!G43+капитал!G43</f>
        <v>103277715.18604507</v>
      </c>
      <c r="H43" s="14">
        <f>согаз!H43+макс!H43+капитал!H43</f>
        <v>0</v>
      </c>
      <c r="I43" s="14">
        <f>согаз!I43+макс!I43+капитал!I43</f>
        <v>0</v>
      </c>
      <c r="J43" s="7">
        <f t="shared" si="0"/>
        <v>111164666.85604507</v>
      </c>
    </row>
    <row r="44" spans="1:10" ht="30" customHeight="1">
      <c r="A44" s="35">
        <v>37</v>
      </c>
      <c r="B44" s="19">
        <v>670045</v>
      </c>
      <c r="C44" s="18" t="s">
        <v>18</v>
      </c>
      <c r="D44" s="14">
        <f>согаз!D44+макс!D44+капитал!D44</f>
        <v>0</v>
      </c>
      <c r="E44" s="14">
        <f>согаз!E44+макс!E44+капитал!E44</f>
        <v>0</v>
      </c>
      <c r="F44" s="14">
        <f>согаз!F44+макс!F44+капитал!F44</f>
        <v>30701445.880000003</v>
      </c>
      <c r="G44" s="14">
        <f>согаз!G44+макс!G44+капитал!G44</f>
        <v>139870639.96809331</v>
      </c>
      <c r="H44" s="14">
        <f>согаз!H44+макс!H44+капитал!H44</f>
        <v>0</v>
      </c>
      <c r="I44" s="14">
        <f>согаз!I44+макс!I44+капитал!I44</f>
        <v>0</v>
      </c>
      <c r="J44" s="7">
        <f t="shared" si="0"/>
        <v>170572085.8480933</v>
      </c>
    </row>
    <row r="45" spans="1:10" ht="19.899999999999999" customHeight="1">
      <c r="A45" s="35">
        <v>38</v>
      </c>
      <c r="B45" s="17">
        <v>670046</v>
      </c>
      <c r="C45" s="18" t="s">
        <v>26</v>
      </c>
      <c r="D45" s="14">
        <f>согаз!D45+макс!D45+капитал!D45</f>
        <v>0</v>
      </c>
      <c r="E45" s="14">
        <f>согаз!E45+макс!E45+капитал!E45</f>
        <v>0</v>
      </c>
      <c r="F45" s="14">
        <f>согаз!F45+макс!F45+капитал!F45</f>
        <v>0</v>
      </c>
      <c r="G45" s="14">
        <f>согаз!G45+макс!G45+капитал!G45</f>
        <v>77841640</v>
      </c>
      <c r="H45" s="14">
        <f>согаз!H45+макс!H45+капитал!H45</f>
        <v>0</v>
      </c>
      <c r="I45" s="14">
        <f>согаз!I45+макс!I45+капитал!I45</f>
        <v>0</v>
      </c>
      <c r="J45" s="7">
        <f t="shared" si="0"/>
        <v>77841640</v>
      </c>
    </row>
    <row r="46" spans="1:10" ht="24.6" customHeight="1">
      <c r="A46" s="35">
        <v>39</v>
      </c>
      <c r="B46" s="17">
        <v>670047</v>
      </c>
      <c r="C46" s="18" t="s">
        <v>27</v>
      </c>
      <c r="D46" s="14">
        <f>согаз!D46+макс!D46+капитал!D46</f>
        <v>0</v>
      </c>
      <c r="E46" s="14">
        <f>согаз!E46+макс!E46+капитал!E46</f>
        <v>0</v>
      </c>
      <c r="F46" s="14">
        <f>согаз!F46+макс!F46+капитал!F46</f>
        <v>0</v>
      </c>
      <c r="G46" s="14">
        <f>согаз!G46+макс!G46+капитал!G46</f>
        <v>51705670</v>
      </c>
      <c r="H46" s="14">
        <f>согаз!H46+макс!H46+капитал!H46</f>
        <v>0</v>
      </c>
      <c r="I46" s="14">
        <f>согаз!I46+макс!I46+капитал!I46</f>
        <v>0</v>
      </c>
      <c r="J46" s="7">
        <f t="shared" si="0"/>
        <v>51705670</v>
      </c>
    </row>
    <row r="47" spans="1:10" ht="22.5" customHeight="1">
      <c r="A47" s="35">
        <v>40</v>
      </c>
      <c r="B47" s="19">
        <v>670048</v>
      </c>
      <c r="C47" s="18" t="s">
        <v>16</v>
      </c>
      <c r="D47" s="14">
        <f>согаз!D47+макс!D47+капитал!D47</f>
        <v>769324735.40000057</v>
      </c>
      <c r="E47" s="14">
        <f>согаз!E47+макс!E47+капитал!E47</f>
        <v>68296613</v>
      </c>
      <c r="F47" s="14">
        <f>согаз!F47+макс!F47+капитал!F47</f>
        <v>34682704.706363626</v>
      </c>
      <c r="G47" s="14">
        <f>согаз!G47+макс!G47+капитал!G47</f>
        <v>146336314.66999999</v>
      </c>
      <c r="H47" s="14">
        <f>согаз!H47+макс!H47+капитал!H47</f>
        <v>0</v>
      </c>
      <c r="I47" s="14">
        <f>согаз!I47+макс!I47+капитал!I47</f>
        <v>0</v>
      </c>
      <c r="J47" s="7">
        <f t="shared" si="0"/>
        <v>950343754.77636421</v>
      </c>
    </row>
    <row r="48" spans="1:10" ht="21" customHeight="1">
      <c r="A48" s="35">
        <v>41</v>
      </c>
      <c r="B48" s="19">
        <v>670049</v>
      </c>
      <c r="C48" s="18" t="s">
        <v>88</v>
      </c>
      <c r="D48" s="14">
        <f>согаз!D48+макс!D48+капитал!D48</f>
        <v>73442816.240000039</v>
      </c>
      <c r="E48" s="14">
        <f>согаз!E48+макс!E48+капитал!E48</f>
        <v>0</v>
      </c>
      <c r="F48" s="14">
        <f>согаз!F48+макс!F48+капитал!F48</f>
        <v>1846655.1600000001</v>
      </c>
      <c r="G48" s="14">
        <f>согаз!G48+макс!G48+капитал!G48</f>
        <v>77536947.569999993</v>
      </c>
      <c r="H48" s="14">
        <f>согаз!H48+макс!H48+капитал!H48</f>
        <v>0</v>
      </c>
      <c r="I48" s="14">
        <f>согаз!I48+макс!I48+капитал!I48</f>
        <v>0</v>
      </c>
      <c r="J48" s="7">
        <f t="shared" si="0"/>
        <v>152826418.97000003</v>
      </c>
    </row>
    <row r="49" spans="1:10" ht="21" customHeight="1">
      <c r="A49" s="35">
        <v>42</v>
      </c>
      <c r="B49" s="19">
        <v>670050</v>
      </c>
      <c r="C49" s="18" t="s">
        <v>17</v>
      </c>
      <c r="D49" s="14">
        <f>согаз!D49+макс!D49+капитал!D49</f>
        <v>80869646.110000014</v>
      </c>
      <c r="E49" s="14">
        <f>согаз!E49+макс!E49+капитал!E49</f>
        <v>0</v>
      </c>
      <c r="F49" s="14">
        <f>согаз!F49+макс!F49+капитал!F49</f>
        <v>0</v>
      </c>
      <c r="G49" s="14">
        <f>согаз!G49+макс!G49+капитал!G49</f>
        <v>3981200</v>
      </c>
      <c r="H49" s="14">
        <f>согаз!H49+макс!H49+капитал!H49</f>
        <v>0</v>
      </c>
      <c r="I49" s="14">
        <f>согаз!I49+макс!I49+капитал!I49</f>
        <v>0</v>
      </c>
      <c r="J49" s="7">
        <f t="shared" si="0"/>
        <v>84850846.110000014</v>
      </c>
    </row>
    <row r="50" spans="1:10" ht="21.75" customHeight="1">
      <c r="A50" s="35">
        <v>43</v>
      </c>
      <c r="B50" s="17">
        <v>670051</v>
      </c>
      <c r="C50" s="18" t="s">
        <v>25</v>
      </c>
      <c r="D50" s="14">
        <f>согаз!D50+макс!D50+капитал!D50</f>
        <v>0</v>
      </c>
      <c r="E50" s="14">
        <f>согаз!E50+макс!E50+капитал!E50</f>
        <v>0</v>
      </c>
      <c r="F50" s="14">
        <f>согаз!F50+макс!F50+капитал!F50</f>
        <v>0</v>
      </c>
      <c r="G50" s="14">
        <f>согаз!G50+макс!G50+капитал!G50</f>
        <v>101556470</v>
      </c>
      <c r="H50" s="14">
        <f>согаз!H50+макс!H50+капитал!H50</f>
        <v>0</v>
      </c>
      <c r="I50" s="14">
        <f>согаз!I50+макс!I50+капитал!I50</f>
        <v>0</v>
      </c>
      <c r="J50" s="7">
        <f t="shared" si="0"/>
        <v>101556470</v>
      </c>
    </row>
    <row r="51" spans="1:10" ht="21.75" customHeight="1">
      <c r="A51" s="35">
        <v>44</v>
      </c>
      <c r="B51" s="20">
        <v>670052</v>
      </c>
      <c r="C51" s="21" t="s">
        <v>89</v>
      </c>
      <c r="D51" s="14">
        <f>согаз!D51+макс!D51+капитал!D51</f>
        <v>74561656.743333369</v>
      </c>
      <c r="E51" s="14">
        <f>согаз!E51+макс!E51+капитал!E51</f>
        <v>0</v>
      </c>
      <c r="F51" s="14">
        <f>согаз!F51+макс!F51+капитал!F51</f>
        <v>32259130.399999995</v>
      </c>
      <c r="G51" s="14">
        <f>согаз!G51+макс!G51+капитал!G51</f>
        <v>494541431.56973898</v>
      </c>
      <c r="H51" s="14">
        <f>согаз!H51+макс!H51+капитал!H51</f>
        <v>0</v>
      </c>
      <c r="I51" s="14">
        <f>согаз!I51+макс!I51+капитал!I51</f>
        <v>0</v>
      </c>
      <c r="J51" s="7">
        <f t="shared" si="0"/>
        <v>601362218.7130723</v>
      </c>
    </row>
    <row r="52" spans="1:10" ht="17.25" customHeight="1">
      <c r="A52" s="35">
        <v>45</v>
      </c>
      <c r="B52" s="20">
        <v>670053</v>
      </c>
      <c r="C52" s="21" t="s">
        <v>41</v>
      </c>
      <c r="D52" s="14">
        <f>согаз!D52+макс!D52+капитал!D52</f>
        <v>10603226.33</v>
      </c>
      <c r="E52" s="14">
        <f>согаз!E52+макс!E52+капитал!E52</f>
        <v>0</v>
      </c>
      <c r="F52" s="14">
        <f>согаз!F52+макс!F52+капитал!F52</f>
        <v>12834841.459999995</v>
      </c>
      <c r="G52" s="14">
        <f>согаз!G52+макс!G52+капитал!G52</f>
        <v>173293065.72761461</v>
      </c>
      <c r="H52" s="14">
        <f>согаз!H52+макс!H52+капитал!H52</f>
        <v>0</v>
      </c>
      <c r="I52" s="14">
        <f>согаз!I52+макс!I52+капитал!I52</f>
        <v>0</v>
      </c>
      <c r="J52" s="7">
        <f t="shared" si="0"/>
        <v>196731133.5176146</v>
      </c>
    </row>
    <row r="53" spans="1:10" ht="18.95" customHeight="1">
      <c r="A53" s="35">
        <v>46</v>
      </c>
      <c r="B53" s="19">
        <v>670054</v>
      </c>
      <c r="C53" s="18" t="s">
        <v>15</v>
      </c>
      <c r="D53" s="14">
        <f>согаз!D53+макс!D53+капитал!D53</f>
        <v>699875261.13749909</v>
      </c>
      <c r="E53" s="14">
        <f>согаз!E53+макс!E53+капитал!E53</f>
        <v>154813620</v>
      </c>
      <c r="F53" s="14">
        <f>согаз!F53+макс!F53+капитал!F53</f>
        <v>0</v>
      </c>
      <c r="G53" s="14">
        <f>согаз!G53+макс!G53+капитал!G53</f>
        <v>73918865</v>
      </c>
      <c r="H53" s="14">
        <f>согаз!H53+макс!H53+капитал!H53</f>
        <v>0</v>
      </c>
      <c r="I53" s="14">
        <f>согаз!I53+макс!I53+капитал!I53</f>
        <v>0</v>
      </c>
      <c r="J53" s="7">
        <f t="shared" si="0"/>
        <v>773794126.13749909</v>
      </c>
    </row>
    <row r="54" spans="1:10" ht="18.95" customHeight="1">
      <c r="A54" s="35">
        <v>47</v>
      </c>
      <c r="B54" s="17">
        <v>670055</v>
      </c>
      <c r="C54" s="18" t="s">
        <v>48</v>
      </c>
      <c r="D54" s="14">
        <f>согаз!D54+макс!D54+капитал!D54</f>
        <v>0</v>
      </c>
      <c r="E54" s="14">
        <f>согаз!E54+макс!E54+капитал!E54</f>
        <v>0</v>
      </c>
      <c r="F54" s="14">
        <f>согаз!F54+макс!F54+капитал!F54</f>
        <v>0</v>
      </c>
      <c r="G54" s="14">
        <f>согаз!G54+макс!G54+капитал!G54</f>
        <v>2149005.94</v>
      </c>
      <c r="H54" s="14">
        <f>согаз!H54+макс!H54+капитал!H54</f>
        <v>0</v>
      </c>
      <c r="I54" s="14">
        <f>согаз!I54+макс!I54+капитал!I54</f>
        <v>0</v>
      </c>
      <c r="J54" s="7">
        <f t="shared" si="0"/>
        <v>2149005.94</v>
      </c>
    </row>
    <row r="55" spans="1:10" ht="19.5" customHeight="1">
      <c r="A55" s="35">
        <v>48</v>
      </c>
      <c r="B55" s="19">
        <v>670056</v>
      </c>
      <c r="C55" s="18" t="s">
        <v>46</v>
      </c>
      <c r="D55" s="14">
        <f>согаз!D55+макс!D55+капитал!D55</f>
        <v>0</v>
      </c>
      <c r="E55" s="14">
        <f>согаз!E55+макс!E55+капитал!E55</f>
        <v>0</v>
      </c>
      <c r="F55" s="14">
        <f>согаз!F55+макс!F55+капитал!F55</f>
        <v>374525.05</v>
      </c>
      <c r="G55" s="14">
        <f>согаз!G55+макс!G55+капитал!G55</f>
        <v>4468824.9000000004</v>
      </c>
      <c r="H55" s="14">
        <f>согаз!H55+макс!H55+капитал!H55</f>
        <v>0</v>
      </c>
      <c r="I55" s="14">
        <f>согаз!I55+макс!I55+капитал!I55</f>
        <v>0</v>
      </c>
      <c r="J55" s="7">
        <f t="shared" si="0"/>
        <v>4843349.95</v>
      </c>
    </row>
    <row r="56" spans="1:10" ht="24.75" customHeight="1">
      <c r="A56" s="35">
        <v>49</v>
      </c>
      <c r="B56" s="19">
        <v>670057</v>
      </c>
      <c r="C56" s="18" t="s">
        <v>90</v>
      </c>
      <c r="D56" s="14">
        <f>согаз!D56+макс!D56+капитал!D56</f>
        <v>369560604.24250031</v>
      </c>
      <c r="E56" s="14">
        <f>согаз!E56+макс!E56+капитал!E56</f>
        <v>53169415</v>
      </c>
      <c r="F56" s="14">
        <f>согаз!F56+макс!F56+капитал!F56</f>
        <v>32636728.489999957</v>
      </c>
      <c r="G56" s="14">
        <f>согаз!G56+макс!G56+капитал!G56</f>
        <v>96093232.56916219</v>
      </c>
      <c r="H56" s="14">
        <f>согаз!H56+макс!H56+капитал!H56</f>
        <v>0</v>
      </c>
      <c r="I56" s="14">
        <f>согаз!I56+макс!I56+капитал!I56</f>
        <v>0</v>
      </c>
      <c r="J56" s="7">
        <f t="shared" si="0"/>
        <v>498290565.30166245</v>
      </c>
    </row>
    <row r="57" spans="1:10" ht="35.25" customHeight="1">
      <c r="A57" s="35">
        <v>50</v>
      </c>
      <c r="B57" s="19">
        <v>670059</v>
      </c>
      <c r="C57" s="18" t="s">
        <v>13</v>
      </c>
      <c r="D57" s="14">
        <f>согаз!D57+макс!D57+капитал!D57</f>
        <v>87625439.969999999</v>
      </c>
      <c r="E57" s="14">
        <f>согаз!E57+макс!E57+капитал!E57</f>
        <v>0</v>
      </c>
      <c r="F57" s="14">
        <f>согаз!F57+макс!F57+капитал!F57</f>
        <v>0</v>
      </c>
      <c r="G57" s="14">
        <f>согаз!G57+макс!G57+капитал!G57</f>
        <v>8488345.0299999975</v>
      </c>
      <c r="H57" s="14">
        <f>согаз!H57+макс!H57+капитал!H57</f>
        <v>0</v>
      </c>
      <c r="I57" s="14">
        <f>согаз!I57+макс!I57+капитал!I57</f>
        <v>0</v>
      </c>
      <c r="J57" s="7">
        <f t="shared" si="0"/>
        <v>96113785</v>
      </c>
    </row>
    <row r="58" spans="1:10" ht="23.45" customHeight="1">
      <c r="A58" s="35">
        <v>51</v>
      </c>
      <c r="B58" s="19">
        <v>670062</v>
      </c>
      <c r="C58" s="18" t="s">
        <v>49</v>
      </c>
      <c r="D58" s="14">
        <f>согаз!D58+макс!D58+капитал!D58</f>
        <v>0</v>
      </c>
      <c r="E58" s="14">
        <f>согаз!E58+макс!E58+капитал!E58</f>
        <v>0</v>
      </c>
      <c r="F58" s="14">
        <f>согаз!F58+макс!F58+капитал!F58</f>
        <v>0</v>
      </c>
      <c r="G58" s="14">
        <f>согаз!G58+макс!G58+капитал!G58</f>
        <v>1683208.7200000002</v>
      </c>
      <c r="H58" s="14">
        <f>согаз!H58+макс!H58+капитал!H58</f>
        <v>0</v>
      </c>
      <c r="I58" s="14">
        <f>согаз!I58+макс!I58+капитал!I58</f>
        <v>0</v>
      </c>
      <c r="J58" s="7">
        <f t="shared" si="0"/>
        <v>1683208.7200000002</v>
      </c>
    </row>
    <row r="59" spans="1:10" ht="22.5" customHeight="1">
      <c r="A59" s="35">
        <v>52</v>
      </c>
      <c r="B59" s="19">
        <v>670065</v>
      </c>
      <c r="C59" s="18" t="s">
        <v>50</v>
      </c>
      <c r="D59" s="14">
        <f>согаз!D59+макс!D59+капитал!D59</f>
        <v>0</v>
      </c>
      <c r="E59" s="14">
        <f>согаз!E59+макс!E59+капитал!E59</f>
        <v>0</v>
      </c>
      <c r="F59" s="14">
        <f>согаз!F59+макс!F59+капитал!F59</f>
        <v>2815250.16</v>
      </c>
      <c r="G59" s="14">
        <f>согаз!G59+макс!G59+капитал!G59</f>
        <v>1269155.3500000001</v>
      </c>
      <c r="H59" s="14">
        <f>согаз!H59+макс!H59+капитал!H59</f>
        <v>0</v>
      </c>
      <c r="I59" s="14">
        <f>согаз!I59+макс!I59+капитал!I59</f>
        <v>0</v>
      </c>
      <c r="J59" s="7">
        <f t="shared" si="0"/>
        <v>4084405.5100000002</v>
      </c>
    </row>
    <row r="60" spans="1:10" ht="18.95" customHeight="1">
      <c r="A60" s="35">
        <v>53</v>
      </c>
      <c r="B60" s="17">
        <v>670066</v>
      </c>
      <c r="C60" s="18" t="s">
        <v>14</v>
      </c>
      <c r="D60" s="14">
        <f>согаз!D60+макс!D60+капитал!D60</f>
        <v>0</v>
      </c>
      <c r="E60" s="14">
        <f>согаз!E60+макс!E60+капитал!E60</f>
        <v>0</v>
      </c>
      <c r="F60" s="14">
        <f>согаз!F60+макс!F60+капитал!F60</f>
        <v>0</v>
      </c>
      <c r="G60" s="14">
        <f>согаз!G60+макс!G60+капитал!G60</f>
        <v>0</v>
      </c>
      <c r="H60" s="14">
        <f>согаз!H60+макс!H60+капитал!H60</f>
        <v>801231747.1297369</v>
      </c>
      <c r="I60" s="14">
        <f>согаз!I60+макс!I60+капитал!I60</f>
        <v>0</v>
      </c>
      <c r="J60" s="7">
        <f t="shared" si="0"/>
        <v>801231747.1297369</v>
      </c>
    </row>
    <row r="61" spans="1:10" ht="24.75" customHeight="1">
      <c r="A61" s="35">
        <v>54</v>
      </c>
      <c r="B61" s="19">
        <v>670067</v>
      </c>
      <c r="C61" s="18" t="s">
        <v>51</v>
      </c>
      <c r="D61" s="14">
        <f>согаз!D61+макс!D61+капитал!D61</f>
        <v>4014422.5</v>
      </c>
      <c r="E61" s="14">
        <f>согаз!E61+макс!E61+капитал!E61</f>
        <v>0</v>
      </c>
      <c r="F61" s="14">
        <f>согаз!F61+макс!F61+капитал!F61</f>
        <v>8205888</v>
      </c>
      <c r="G61" s="14">
        <f>согаз!G61+макс!G61+капитал!G61</f>
        <v>17284413.539999999</v>
      </c>
      <c r="H61" s="14">
        <f>согаз!H61+макс!H61+капитал!H61</f>
        <v>0</v>
      </c>
      <c r="I61" s="14">
        <f>согаз!I61+макс!I61+капитал!I61</f>
        <v>0</v>
      </c>
      <c r="J61" s="7">
        <f t="shared" si="0"/>
        <v>29504724.039999999</v>
      </c>
    </row>
    <row r="62" spans="1:10">
      <c r="A62" s="35">
        <v>55</v>
      </c>
      <c r="B62" s="22">
        <v>670068</v>
      </c>
      <c r="C62" s="18" t="s">
        <v>53</v>
      </c>
      <c r="D62" s="14">
        <f>согаз!D62+макс!D62+капитал!D62</f>
        <v>0</v>
      </c>
      <c r="E62" s="14">
        <f>согаз!E62+макс!E62+капитал!E62</f>
        <v>0</v>
      </c>
      <c r="F62" s="14">
        <f>согаз!F62+макс!F62+капитал!F62</f>
        <v>9222007.3300000019</v>
      </c>
      <c r="G62" s="14">
        <f>согаз!G62+макс!G62+капитал!G62</f>
        <v>0</v>
      </c>
      <c r="H62" s="14">
        <f>согаз!H62+макс!H62+капитал!H62</f>
        <v>0</v>
      </c>
      <c r="I62" s="14">
        <f>согаз!I62+макс!I62+капитал!I62</f>
        <v>0</v>
      </c>
      <c r="J62" s="7">
        <f t="shared" si="0"/>
        <v>9222007.3300000019</v>
      </c>
    </row>
    <row r="63" spans="1:10" ht="26.25" customHeight="1">
      <c r="A63" s="35">
        <v>56</v>
      </c>
      <c r="B63" s="22">
        <v>670070</v>
      </c>
      <c r="C63" s="23" t="s">
        <v>52</v>
      </c>
      <c r="D63" s="14">
        <f>согаз!D63+макс!D63+капитал!D63</f>
        <v>0</v>
      </c>
      <c r="E63" s="14">
        <f>согаз!E63+макс!E63+капитал!E63</f>
        <v>0</v>
      </c>
      <c r="F63" s="14">
        <f>согаз!F63+макс!F63+капитал!F63</f>
        <v>0</v>
      </c>
      <c r="G63" s="14">
        <f>согаз!G63+макс!G63+капитал!G63</f>
        <v>4549854.99</v>
      </c>
      <c r="H63" s="14">
        <f>согаз!H63+макс!H63+капитал!H63</f>
        <v>0</v>
      </c>
      <c r="I63" s="14">
        <f>согаз!I63+макс!I63+капитал!I63</f>
        <v>0</v>
      </c>
      <c r="J63" s="7">
        <f t="shared" si="0"/>
        <v>4549854.99</v>
      </c>
    </row>
    <row r="64" spans="1:10" ht="18" customHeight="1">
      <c r="A64" s="35">
        <v>57</v>
      </c>
      <c r="B64" s="22">
        <v>670072</v>
      </c>
      <c r="C64" s="18" t="s">
        <v>54</v>
      </c>
      <c r="D64" s="14">
        <f>согаз!D64+макс!D64+капитал!D64</f>
        <v>0</v>
      </c>
      <c r="E64" s="14">
        <f>согаз!E64+макс!E64+капитал!E64</f>
        <v>0</v>
      </c>
      <c r="F64" s="14">
        <f>согаз!F64+макс!F64+капитал!F64</f>
        <v>12281895.899999999</v>
      </c>
      <c r="G64" s="14">
        <f>согаз!G64+макс!G64+капитал!G64</f>
        <v>0</v>
      </c>
      <c r="H64" s="14">
        <f>согаз!H64+макс!H64+капитал!H64</f>
        <v>0</v>
      </c>
      <c r="I64" s="14">
        <f>согаз!I64+макс!I64+капитал!I64</f>
        <v>0</v>
      </c>
      <c r="J64" s="7">
        <f t="shared" si="0"/>
        <v>12281895.899999999</v>
      </c>
    </row>
    <row r="65" spans="1:10">
      <c r="A65" s="35">
        <v>58</v>
      </c>
      <c r="B65" s="17">
        <v>670081</v>
      </c>
      <c r="C65" s="24" t="s">
        <v>59</v>
      </c>
      <c r="D65" s="14">
        <f>согаз!D65+макс!D65+капитал!D65</f>
        <v>0</v>
      </c>
      <c r="E65" s="14">
        <f>согаз!E65+макс!E65+капитал!E65</f>
        <v>0</v>
      </c>
      <c r="F65" s="14">
        <f>согаз!F65+макс!F65+капитал!F65</f>
        <v>0</v>
      </c>
      <c r="G65" s="14">
        <f>согаз!G65+макс!G65+капитал!G65</f>
        <v>8136710</v>
      </c>
      <c r="H65" s="14">
        <f>согаз!H65+макс!H65+капитал!H65</f>
        <v>0</v>
      </c>
      <c r="I65" s="14">
        <f>согаз!I65+макс!I65+капитал!I65</f>
        <v>0</v>
      </c>
      <c r="J65" s="7">
        <f t="shared" si="0"/>
        <v>8136710</v>
      </c>
    </row>
    <row r="66" spans="1:10">
      <c r="A66" s="35">
        <v>59</v>
      </c>
      <c r="B66" s="19">
        <v>670082</v>
      </c>
      <c r="C66" s="24" t="s">
        <v>58</v>
      </c>
      <c r="D66" s="14">
        <f>согаз!D66+макс!D66+капитал!D66</f>
        <v>0</v>
      </c>
      <c r="E66" s="14">
        <f>согаз!E66+макс!E66+капитал!E66</f>
        <v>0</v>
      </c>
      <c r="F66" s="14">
        <f>согаз!F66+макс!F66+капитал!F66</f>
        <v>0</v>
      </c>
      <c r="G66" s="14">
        <f>согаз!G66+макс!G66+капитал!G66</f>
        <v>23334451</v>
      </c>
      <c r="H66" s="14">
        <f>согаз!H66+макс!H66+капитал!H66</f>
        <v>0</v>
      </c>
      <c r="I66" s="14">
        <f>согаз!I66+макс!I66+капитал!I66</f>
        <v>0</v>
      </c>
      <c r="J66" s="7">
        <f t="shared" si="0"/>
        <v>23334451</v>
      </c>
    </row>
    <row r="67" spans="1:10">
      <c r="A67" s="35">
        <v>60</v>
      </c>
      <c r="B67" s="17">
        <v>670084</v>
      </c>
      <c r="C67" s="18" t="s">
        <v>55</v>
      </c>
      <c r="D67" s="14">
        <f>согаз!D67+макс!D67+капитал!D67</f>
        <v>0</v>
      </c>
      <c r="E67" s="14">
        <f>согаз!E67+макс!E67+капитал!E67</f>
        <v>0</v>
      </c>
      <c r="F67" s="14">
        <f>согаз!F67+макс!F67+капитал!F67</f>
        <v>117180487.88</v>
      </c>
      <c r="G67" s="14">
        <f>согаз!G67+макс!G67+капитал!G67</f>
        <v>12261.5</v>
      </c>
      <c r="H67" s="14">
        <f>согаз!H67+макс!H67+капитал!H67</f>
        <v>0</v>
      </c>
      <c r="I67" s="14">
        <f>согаз!I67+макс!I67+капитал!I67</f>
        <v>0</v>
      </c>
      <c r="J67" s="7">
        <f t="shared" si="0"/>
        <v>117192749.38</v>
      </c>
    </row>
    <row r="68" spans="1:10">
      <c r="A68" s="35">
        <v>61</v>
      </c>
      <c r="B68" s="19">
        <v>670085</v>
      </c>
      <c r="C68" s="24" t="s">
        <v>91</v>
      </c>
      <c r="D68" s="14">
        <f>согаз!D68+макс!D68+капитал!D68</f>
        <v>0</v>
      </c>
      <c r="E68" s="14">
        <f>согаз!E68+макс!E68+капитал!E68</f>
        <v>0</v>
      </c>
      <c r="F68" s="14">
        <f>согаз!F68+макс!F68+капитал!F68</f>
        <v>0</v>
      </c>
      <c r="G68" s="14">
        <f>согаз!G68+макс!G68+капитал!G68</f>
        <v>6409694</v>
      </c>
      <c r="H68" s="14">
        <f>согаз!H68+макс!H68+капитал!H68</f>
        <v>0</v>
      </c>
      <c r="I68" s="14">
        <f>согаз!I68+макс!I68+капитал!I68</f>
        <v>0</v>
      </c>
      <c r="J68" s="7">
        <f t="shared" si="0"/>
        <v>6409694</v>
      </c>
    </row>
    <row r="69" spans="1:10">
      <c r="A69" s="35">
        <v>62</v>
      </c>
      <c r="B69" s="19">
        <v>670090</v>
      </c>
      <c r="C69" s="18" t="s">
        <v>92</v>
      </c>
      <c r="D69" s="14">
        <f>согаз!D69+макс!D69+капитал!D69</f>
        <v>0</v>
      </c>
      <c r="E69" s="14">
        <f>согаз!E69+макс!E69+капитал!E69</f>
        <v>0</v>
      </c>
      <c r="F69" s="14">
        <f>согаз!F69+макс!F69+капитал!F69</f>
        <v>56061322.010000005</v>
      </c>
      <c r="G69" s="14">
        <f>согаз!G69+макс!G69+капитал!G69</f>
        <v>0</v>
      </c>
      <c r="H69" s="14">
        <f>согаз!H69+макс!H69+капитал!H69</f>
        <v>0</v>
      </c>
      <c r="I69" s="14">
        <f>согаз!I69+макс!I69+капитал!I69</f>
        <v>0</v>
      </c>
      <c r="J69" s="7">
        <f t="shared" si="0"/>
        <v>56061322.010000005</v>
      </c>
    </row>
    <row r="70" spans="1:10" ht="21.75" customHeight="1">
      <c r="A70" s="35">
        <v>63</v>
      </c>
      <c r="B70" s="19">
        <v>670097</v>
      </c>
      <c r="C70" s="18" t="s">
        <v>57</v>
      </c>
      <c r="D70" s="14">
        <f>согаз!D70+макс!D70+капитал!D70</f>
        <v>0</v>
      </c>
      <c r="E70" s="14">
        <f>согаз!E70+макс!E70+капитал!E70</f>
        <v>0</v>
      </c>
      <c r="F70" s="14">
        <f>согаз!F70+макс!F70+капитал!F70</f>
        <v>3381907.1900000004</v>
      </c>
      <c r="G70" s="14">
        <f>согаз!G70+макс!G70+капитал!G70</f>
        <v>14333427.52</v>
      </c>
      <c r="H70" s="14">
        <f>согаз!H70+макс!H70+капитал!H70</f>
        <v>0</v>
      </c>
      <c r="I70" s="14">
        <f>согаз!I70+макс!I70+капитал!I70</f>
        <v>0</v>
      </c>
      <c r="J70" s="7">
        <f t="shared" si="0"/>
        <v>17715334.710000001</v>
      </c>
    </row>
    <row r="71" spans="1:10">
      <c r="A71" s="35">
        <v>64</v>
      </c>
      <c r="B71" s="19">
        <v>670099</v>
      </c>
      <c r="C71" s="18" t="s">
        <v>56</v>
      </c>
      <c r="D71" s="14">
        <f>согаз!D71+макс!D71+капитал!D71</f>
        <v>0</v>
      </c>
      <c r="E71" s="14">
        <f>согаз!E71+макс!E71+капитал!E71</f>
        <v>0</v>
      </c>
      <c r="F71" s="14">
        <f>согаз!F71+макс!F71+капитал!F71</f>
        <v>9002368.7600000016</v>
      </c>
      <c r="G71" s="14">
        <f>согаз!G71+макс!G71+капитал!G71</f>
        <v>79485442.424165606</v>
      </c>
      <c r="H71" s="14">
        <f>согаз!H71+макс!H71+капитал!H71</f>
        <v>0</v>
      </c>
      <c r="I71" s="14">
        <f>согаз!I71+макс!I71+капитал!I71</f>
        <v>0</v>
      </c>
      <c r="J71" s="7">
        <f t="shared" si="0"/>
        <v>88487811.184165612</v>
      </c>
    </row>
    <row r="72" spans="1:10" ht="22.5" customHeight="1">
      <c r="A72" s="35">
        <v>65</v>
      </c>
      <c r="B72" s="17">
        <v>670104</v>
      </c>
      <c r="C72" s="24" t="s">
        <v>60</v>
      </c>
      <c r="D72" s="14">
        <f>согаз!D72+макс!D72+капитал!D72</f>
        <v>0</v>
      </c>
      <c r="E72" s="14">
        <f>согаз!E72+макс!E72+капитал!E72</f>
        <v>0</v>
      </c>
      <c r="F72" s="14">
        <f>согаз!F72+макс!F72+капитал!F72</f>
        <v>0</v>
      </c>
      <c r="G72" s="14">
        <f>согаз!G72+макс!G72+капитал!G72</f>
        <v>58902.5</v>
      </c>
      <c r="H72" s="14">
        <f>согаз!H72+макс!H72+капитал!H72</f>
        <v>0</v>
      </c>
      <c r="I72" s="14">
        <f>согаз!I72+макс!I72+капитал!I72</f>
        <v>0</v>
      </c>
      <c r="J72" s="7">
        <f t="shared" si="0"/>
        <v>58902.5</v>
      </c>
    </row>
    <row r="73" spans="1:10" ht="31.5">
      <c r="A73" s="35">
        <v>66</v>
      </c>
      <c r="B73" s="25">
        <v>670106</v>
      </c>
      <c r="C73" s="26" t="s">
        <v>63</v>
      </c>
      <c r="D73" s="14">
        <f>согаз!D73+макс!D73+капитал!D73</f>
        <v>0</v>
      </c>
      <c r="E73" s="14">
        <f>согаз!E73+макс!E73+капитал!E73</f>
        <v>0</v>
      </c>
      <c r="F73" s="14">
        <f>согаз!F73+макс!F73+капитал!F73</f>
        <v>0</v>
      </c>
      <c r="G73" s="14">
        <f>согаз!G73+макс!G73+капитал!G73</f>
        <v>115926</v>
      </c>
      <c r="H73" s="14">
        <f>согаз!H73+макс!H73+капитал!H73</f>
        <v>0</v>
      </c>
      <c r="I73" s="14">
        <f>согаз!I73+макс!I73+капитал!I73</f>
        <v>0</v>
      </c>
      <c r="J73" s="7">
        <f t="shared" ref="J73:J92" si="1">D73+F73+G73+H73+I73</f>
        <v>115926</v>
      </c>
    </row>
    <row r="74" spans="1:10" ht="24.75" customHeight="1">
      <c r="A74" s="35">
        <v>67</v>
      </c>
      <c r="B74" s="25">
        <v>670107</v>
      </c>
      <c r="C74" s="27" t="s">
        <v>94</v>
      </c>
      <c r="D74" s="14">
        <f>согаз!D74+макс!D74+капитал!D74</f>
        <v>0</v>
      </c>
      <c r="E74" s="14">
        <f>согаз!E74+макс!E74+капитал!E74</f>
        <v>0</v>
      </c>
      <c r="F74" s="14">
        <f>согаз!F74+макс!F74+капитал!F74</f>
        <v>141034.57999999999</v>
      </c>
      <c r="G74" s="14">
        <f>согаз!G74+макс!G74+капитал!G74</f>
        <v>0</v>
      </c>
      <c r="H74" s="14">
        <f>согаз!H74+макс!H74+капитал!H74</f>
        <v>0</v>
      </c>
      <c r="I74" s="14">
        <f>согаз!I74+макс!I74+капитал!I74</f>
        <v>0</v>
      </c>
      <c r="J74" s="7">
        <f t="shared" si="1"/>
        <v>141034.57999999999</v>
      </c>
    </row>
    <row r="75" spans="1:10">
      <c r="A75" s="35">
        <v>68</v>
      </c>
      <c r="B75" s="22">
        <v>670121</v>
      </c>
      <c r="C75" s="24" t="s">
        <v>61</v>
      </c>
      <c r="D75" s="14">
        <f>согаз!D75+макс!D75+капитал!D75</f>
        <v>0</v>
      </c>
      <c r="E75" s="14">
        <f>согаз!E75+макс!E75+капитал!E75</f>
        <v>0</v>
      </c>
      <c r="F75" s="14">
        <f>согаз!F75+макс!F75+капитал!F75</f>
        <v>0</v>
      </c>
      <c r="G75" s="14">
        <f>согаз!G75+макс!G75+капитал!G75</f>
        <v>749494.85</v>
      </c>
      <c r="H75" s="14">
        <f>согаз!H75+макс!H75+капитал!H75</f>
        <v>0</v>
      </c>
      <c r="I75" s="14">
        <f>согаз!I75+макс!I75+капитал!I75</f>
        <v>0</v>
      </c>
      <c r="J75" s="7">
        <f t="shared" si="1"/>
        <v>749494.85</v>
      </c>
    </row>
    <row r="76" spans="1:10" ht="21" customHeight="1">
      <c r="A76" s="35">
        <v>69</v>
      </c>
      <c r="B76" s="22">
        <v>670123</v>
      </c>
      <c r="C76" s="24" t="s">
        <v>62</v>
      </c>
      <c r="D76" s="14">
        <f>согаз!D76+макс!D76+капитал!D76</f>
        <v>0</v>
      </c>
      <c r="E76" s="14">
        <f>согаз!E76+макс!E76+капитал!E76</f>
        <v>0</v>
      </c>
      <c r="F76" s="14">
        <f>согаз!F76+макс!F76+капитал!F76</f>
        <v>0</v>
      </c>
      <c r="G76" s="14">
        <f>согаз!G76+макс!G76+капитал!G76</f>
        <v>0</v>
      </c>
      <c r="H76" s="14">
        <f>согаз!H76+макс!H76+капитал!H76</f>
        <v>0</v>
      </c>
      <c r="I76" s="14">
        <f>согаз!I76+макс!I76+капитал!I76</f>
        <v>0</v>
      </c>
      <c r="J76" s="7">
        <f t="shared" si="1"/>
        <v>0</v>
      </c>
    </row>
    <row r="77" spans="1:10" ht="42.75" customHeight="1">
      <c r="A77" s="35">
        <v>70</v>
      </c>
      <c r="B77" s="25">
        <v>670125</v>
      </c>
      <c r="C77" s="24" t="s">
        <v>95</v>
      </c>
      <c r="D77" s="14">
        <f>согаз!D77+макс!D77+капитал!D77</f>
        <v>0</v>
      </c>
      <c r="E77" s="14">
        <f>согаз!E77+макс!E77+капитал!E77</f>
        <v>0</v>
      </c>
      <c r="F77" s="14">
        <f>согаз!F77+макс!F77+капитал!F77</f>
        <v>76338414.679999992</v>
      </c>
      <c r="G77" s="14">
        <f>согаз!G77+макс!G77+капитал!G77</f>
        <v>0</v>
      </c>
      <c r="H77" s="14">
        <f>согаз!H77+макс!H77+капитал!H77</f>
        <v>0</v>
      </c>
      <c r="I77" s="14">
        <f>согаз!I77+макс!I77+капитал!I77</f>
        <v>0</v>
      </c>
      <c r="J77" s="7">
        <f t="shared" si="1"/>
        <v>76338414.679999992</v>
      </c>
    </row>
    <row r="78" spans="1:10">
      <c r="A78" s="35">
        <v>71</v>
      </c>
      <c r="B78" s="22">
        <v>670129</v>
      </c>
      <c r="C78" s="26" t="s">
        <v>76</v>
      </c>
      <c r="D78" s="14">
        <f>согаз!D78+макс!D78+капитал!D78</f>
        <v>0</v>
      </c>
      <c r="E78" s="14">
        <f>согаз!E78+макс!E78+капитал!E78</f>
        <v>0</v>
      </c>
      <c r="F78" s="14">
        <f>согаз!F78+макс!F78+капитал!F78</f>
        <v>30524492.049999997</v>
      </c>
      <c r="G78" s="14">
        <f>согаз!G78+макс!G78+капитал!G78</f>
        <v>0</v>
      </c>
      <c r="H78" s="14">
        <f>согаз!H78+макс!H78+капитал!H78</f>
        <v>0</v>
      </c>
      <c r="I78" s="14">
        <f>согаз!I78+макс!I78+капитал!I78</f>
        <v>0</v>
      </c>
      <c r="J78" s="7">
        <f t="shared" si="1"/>
        <v>30524492.049999997</v>
      </c>
    </row>
    <row r="79" spans="1:10">
      <c r="A79" s="35">
        <v>72</v>
      </c>
      <c r="B79" s="22">
        <v>670131</v>
      </c>
      <c r="C79" s="26" t="s">
        <v>96</v>
      </c>
      <c r="D79" s="14">
        <f>согаз!D79+макс!D79+капитал!D79</f>
        <v>0</v>
      </c>
      <c r="E79" s="14">
        <f>согаз!E79+макс!E79+капитал!E79</f>
        <v>0</v>
      </c>
      <c r="F79" s="14">
        <f>согаз!F79+макс!F79+капитал!F79</f>
        <v>0</v>
      </c>
      <c r="G79" s="14">
        <f>согаз!G79+макс!G79+капитал!G79</f>
        <v>249073.7</v>
      </c>
      <c r="H79" s="14">
        <f>согаз!H79+макс!H79+капитал!H79</f>
        <v>0</v>
      </c>
      <c r="I79" s="14">
        <f>согаз!I79+макс!I79+капитал!I79</f>
        <v>0</v>
      </c>
      <c r="J79" s="7">
        <f t="shared" si="1"/>
        <v>249073.7</v>
      </c>
    </row>
    <row r="80" spans="1:10">
      <c r="A80" s="35">
        <v>73</v>
      </c>
      <c r="B80" s="22">
        <v>670134</v>
      </c>
      <c r="C80" s="26" t="s">
        <v>64</v>
      </c>
      <c r="D80" s="14">
        <f>согаз!D80+макс!D80+капитал!D80</f>
        <v>0</v>
      </c>
      <c r="E80" s="14">
        <f>согаз!E80+макс!E80+капитал!E80</f>
        <v>0</v>
      </c>
      <c r="F80" s="14">
        <f>согаз!F80+макс!F80+капитал!F80</f>
        <v>0</v>
      </c>
      <c r="G80" s="14">
        <f>согаз!G80+макс!G80+капитал!G80</f>
        <v>0</v>
      </c>
      <c r="H80" s="14">
        <f>согаз!H80+макс!H80+капитал!H80</f>
        <v>0</v>
      </c>
      <c r="I80" s="14">
        <f>согаз!I80+макс!I80+капитал!I80</f>
        <v>0</v>
      </c>
      <c r="J80" s="7">
        <f t="shared" si="1"/>
        <v>0</v>
      </c>
    </row>
    <row r="81" spans="1:10">
      <c r="A81" s="35">
        <v>74</v>
      </c>
      <c r="B81" s="22">
        <v>670136</v>
      </c>
      <c r="C81" s="26" t="s">
        <v>66</v>
      </c>
      <c r="D81" s="14">
        <f>согаз!D81+макс!D81+капитал!D81</f>
        <v>0</v>
      </c>
      <c r="E81" s="14">
        <f>согаз!E81+макс!E81+капитал!E81</f>
        <v>0</v>
      </c>
      <c r="F81" s="14">
        <f>согаз!F81+макс!F81+капитал!F81</f>
        <v>6334703.629999999</v>
      </c>
      <c r="G81" s="14">
        <f>согаз!G81+макс!G81+капитал!G81</f>
        <v>22679736.880020887</v>
      </c>
      <c r="H81" s="14">
        <f>согаз!H81+макс!H81+капитал!H81</f>
        <v>0</v>
      </c>
      <c r="I81" s="14">
        <f>согаз!I81+макс!I81+капитал!I81</f>
        <v>0</v>
      </c>
      <c r="J81" s="7">
        <f t="shared" si="1"/>
        <v>29014440.510020886</v>
      </c>
    </row>
    <row r="82" spans="1:10">
      <c r="A82" s="35">
        <v>75</v>
      </c>
      <c r="B82" s="22">
        <v>670139</v>
      </c>
      <c r="C82" s="26" t="s">
        <v>65</v>
      </c>
      <c r="D82" s="14">
        <f>согаз!D82+макс!D82+капитал!D82</f>
        <v>0</v>
      </c>
      <c r="E82" s="14">
        <f>согаз!E82+макс!E82+капитал!E82</f>
        <v>0</v>
      </c>
      <c r="F82" s="14">
        <f>согаз!F82+макс!F82+капитал!F82</f>
        <v>0</v>
      </c>
      <c r="G82" s="14">
        <f>согаз!G82+макс!G82+капитал!G82</f>
        <v>16626910</v>
      </c>
      <c r="H82" s="14">
        <f>согаз!H82+макс!H82+капитал!H82</f>
        <v>0</v>
      </c>
      <c r="I82" s="14">
        <f>согаз!I82+макс!I82+капитал!I82</f>
        <v>0</v>
      </c>
      <c r="J82" s="7">
        <f t="shared" si="1"/>
        <v>16626910</v>
      </c>
    </row>
    <row r="83" spans="1:10" ht="23.25" customHeight="1">
      <c r="A83" s="35">
        <v>76</v>
      </c>
      <c r="B83" s="28">
        <v>670141</v>
      </c>
      <c r="C83" s="26" t="s">
        <v>71</v>
      </c>
      <c r="D83" s="14">
        <f>согаз!D83+макс!D83+капитал!D83</f>
        <v>0</v>
      </c>
      <c r="E83" s="14">
        <f>согаз!E83+макс!E83+капитал!E83</f>
        <v>0</v>
      </c>
      <c r="F83" s="14">
        <f>согаз!F83+макс!F83+капитал!F83</f>
        <v>0</v>
      </c>
      <c r="G83" s="14">
        <f>согаз!G83+макс!G83+капитал!G83</f>
        <v>24595456.66</v>
      </c>
      <c r="H83" s="14">
        <f>согаз!H83+макс!H83+капитал!H83</f>
        <v>0</v>
      </c>
      <c r="I83" s="14">
        <f>согаз!I83+макс!I83+капитал!I83</f>
        <v>0</v>
      </c>
      <c r="J83" s="7">
        <f t="shared" si="1"/>
        <v>24595456.66</v>
      </c>
    </row>
    <row r="84" spans="1:10" ht="21" customHeight="1">
      <c r="A84" s="35">
        <v>77</v>
      </c>
      <c r="B84" s="22">
        <v>670143</v>
      </c>
      <c r="C84" s="26" t="s">
        <v>67</v>
      </c>
      <c r="D84" s="14">
        <f>согаз!D84+макс!D84+капитал!D84</f>
        <v>0</v>
      </c>
      <c r="E84" s="14">
        <f>согаз!E84+макс!E84+капитал!E84</f>
        <v>0</v>
      </c>
      <c r="F84" s="14">
        <f>согаз!F84+макс!F84+капитал!F84</f>
        <v>0</v>
      </c>
      <c r="G84" s="14">
        <f>согаз!G84+макс!G84+капитал!G84</f>
        <v>0</v>
      </c>
      <c r="H84" s="14">
        <f>согаз!H84+макс!H84+капитал!H84</f>
        <v>0</v>
      </c>
      <c r="I84" s="14">
        <f>согаз!I84+макс!I84+капитал!I84</f>
        <v>0</v>
      </c>
      <c r="J84" s="7">
        <f t="shared" si="1"/>
        <v>0</v>
      </c>
    </row>
    <row r="85" spans="1:10">
      <c r="A85" s="35">
        <v>78</v>
      </c>
      <c r="B85" s="17">
        <v>670145</v>
      </c>
      <c r="C85" s="29" t="s">
        <v>68</v>
      </c>
      <c r="D85" s="14">
        <f>согаз!D85+макс!D85+капитал!D85</f>
        <v>0</v>
      </c>
      <c r="E85" s="14">
        <f>согаз!E85+макс!E85+капитал!E85</f>
        <v>0</v>
      </c>
      <c r="F85" s="14">
        <f>согаз!F85+макс!F85+капитал!F85</f>
        <v>0</v>
      </c>
      <c r="G85" s="14">
        <f>согаз!G85+макс!G85+капитал!G85</f>
        <v>4945796</v>
      </c>
      <c r="H85" s="14">
        <f>согаз!H85+макс!H85+капитал!H85</f>
        <v>0</v>
      </c>
      <c r="I85" s="14">
        <f>согаз!I85+макс!I85+капитал!I85</f>
        <v>0</v>
      </c>
      <c r="J85" s="7">
        <f t="shared" si="1"/>
        <v>4945796</v>
      </c>
    </row>
    <row r="86" spans="1:10">
      <c r="A86" s="35">
        <v>79</v>
      </c>
      <c r="B86" s="17">
        <v>670147</v>
      </c>
      <c r="C86" s="29" t="s">
        <v>70</v>
      </c>
      <c r="D86" s="14">
        <f>согаз!D86+макс!D86+капитал!D86</f>
        <v>92144902.859999999</v>
      </c>
      <c r="E86" s="14">
        <f>согаз!E86+макс!E86+капитал!E86</f>
        <v>0</v>
      </c>
      <c r="F86" s="14">
        <f>согаз!F86+макс!F86+капитал!F86</f>
        <v>0</v>
      </c>
      <c r="G86" s="14">
        <f>согаз!G86+макс!G86+капитал!G86</f>
        <v>1547938</v>
      </c>
      <c r="H86" s="14">
        <f>согаз!H86+макс!H86+капитал!H86</f>
        <v>0</v>
      </c>
      <c r="I86" s="14">
        <f>согаз!I86+макс!I86+капитал!I86</f>
        <v>0</v>
      </c>
      <c r="J86" s="7">
        <f t="shared" si="1"/>
        <v>93692840.859999999</v>
      </c>
    </row>
    <row r="87" spans="1:10">
      <c r="A87" s="35">
        <v>80</v>
      </c>
      <c r="B87" s="17">
        <v>670148</v>
      </c>
      <c r="C87" s="30" t="s">
        <v>97</v>
      </c>
      <c r="D87" s="14">
        <f>согаз!D87+макс!D87+капитал!D87</f>
        <v>13855310.070000004</v>
      </c>
      <c r="E87" s="14">
        <f>согаз!E87+макс!E87+капитал!E87</f>
        <v>0</v>
      </c>
      <c r="F87" s="14">
        <f>согаз!F87+макс!F87+капитал!F87</f>
        <v>0</v>
      </c>
      <c r="G87" s="14">
        <f>согаз!G87+макс!G87+капитал!G87</f>
        <v>0</v>
      </c>
      <c r="H87" s="14">
        <f>согаз!H87+макс!H87+капитал!H87</f>
        <v>0</v>
      </c>
      <c r="I87" s="14">
        <f>согаз!I87+макс!I87+капитал!I87</f>
        <v>0</v>
      </c>
      <c r="J87" s="7">
        <f t="shared" si="1"/>
        <v>13855310.070000004</v>
      </c>
    </row>
    <row r="88" spans="1:10">
      <c r="A88" s="35">
        <v>81</v>
      </c>
      <c r="B88" s="17">
        <v>670150</v>
      </c>
      <c r="C88" s="29" t="s">
        <v>72</v>
      </c>
      <c r="D88" s="14">
        <f>согаз!D88+макс!D88+капитал!D88</f>
        <v>0</v>
      </c>
      <c r="E88" s="14">
        <f>согаз!E88+макс!E88+капитал!E88</f>
        <v>0</v>
      </c>
      <c r="F88" s="14">
        <f>согаз!F88+макс!F88+капитал!F88</f>
        <v>0</v>
      </c>
      <c r="G88" s="14">
        <f>согаз!G88+макс!G88+капитал!G88</f>
        <v>7329.91</v>
      </c>
      <c r="H88" s="14">
        <f>согаз!H88+макс!H88+капитал!H88</f>
        <v>0</v>
      </c>
      <c r="I88" s="14">
        <f>согаз!I88+макс!I88+капитал!I88</f>
        <v>0</v>
      </c>
      <c r="J88" s="7">
        <f t="shared" si="1"/>
        <v>7329.91</v>
      </c>
    </row>
    <row r="89" spans="1:10">
      <c r="A89" s="35">
        <v>82</v>
      </c>
      <c r="B89" s="17">
        <v>670152</v>
      </c>
      <c r="C89" s="29" t="s">
        <v>73</v>
      </c>
      <c r="D89" s="14">
        <f>согаз!D89+макс!D89+капитал!D89</f>
        <v>0</v>
      </c>
      <c r="E89" s="14">
        <f>согаз!E89+макс!E89+капитал!E89</f>
        <v>0</v>
      </c>
      <c r="F89" s="14">
        <f>согаз!F89+макс!F89+капитал!F89</f>
        <v>0</v>
      </c>
      <c r="G89" s="14">
        <f>согаз!G89+макс!G89+капитал!G89</f>
        <v>7329.91</v>
      </c>
      <c r="H89" s="14">
        <f>согаз!H89+макс!H89+капитал!H89</f>
        <v>0</v>
      </c>
      <c r="I89" s="14">
        <f>согаз!I89+макс!I89+капитал!I89</f>
        <v>0</v>
      </c>
      <c r="J89" s="7">
        <f t="shared" si="1"/>
        <v>7329.91</v>
      </c>
    </row>
    <row r="90" spans="1:10">
      <c r="A90" s="35">
        <v>83</v>
      </c>
      <c r="B90" s="17">
        <v>670155</v>
      </c>
      <c r="C90" s="29" t="s">
        <v>98</v>
      </c>
      <c r="D90" s="14">
        <f>согаз!D90+макс!D90+капитал!D90</f>
        <v>0</v>
      </c>
      <c r="E90" s="14">
        <f>согаз!E90+макс!E90+капитал!E90</f>
        <v>0</v>
      </c>
      <c r="F90" s="14">
        <f>согаз!F90+макс!F90+капитал!F90</f>
        <v>17908145.149999995</v>
      </c>
      <c r="G90" s="14">
        <f>согаз!G90+макс!G90+капитал!G90</f>
        <v>0</v>
      </c>
      <c r="H90" s="14">
        <f>согаз!H90+макс!H90+капитал!H90</f>
        <v>0</v>
      </c>
      <c r="I90" s="14">
        <f>согаз!I90+макс!I90+капитал!I90</f>
        <v>0</v>
      </c>
      <c r="J90" s="7">
        <f t="shared" si="1"/>
        <v>17908145.149999995</v>
      </c>
    </row>
    <row r="91" spans="1:10" ht="30">
      <c r="A91" s="35">
        <v>84</v>
      </c>
      <c r="B91" s="17">
        <v>670156</v>
      </c>
      <c r="C91" s="24" t="s">
        <v>93</v>
      </c>
      <c r="D91" s="14">
        <f>согаз!D91+макс!D91+капитал!D91</f>
        <v>0</v>
      </c>
      <c r="E91" s="14">
        <f>согаз!E91+макс!E91+капитал!E91</f>
        <v>0</v>
      </c>
      <c r="F91" s="14">
        <f>согаз!F91+макс!F91+капитал!F91</f>
        <v>52601.850000000006</v>
      </c>
      <c r="G91" s="14">
        <f>согаз!G91+макс!G91+капитал!G91</f>
        <v>6938796</v>
      </c>
      <c r="H91" s="14">
        <f>согаз!H91+макс!H91+капитал!H91</f>
        <v>0</v>
      </c>
      <c r="I91" s="14">
        <f>согаз!I91+макс!I91+капитал!I91</f>
        <v>0</v>
      </c>
      <c r="J91" s="7">
        <f t="shared" si="1"/>
        <v>6991397.8499999996</v>
      </c>
    </row>
    <row r="92" spans="1:10" ht="21.75" customHeight="1">
      <c r="A92" s="35">
        <v>85</v>
      </c>
      <c r="B92" s="17">
        <v>670157</v>
      </c>
      <c r="C92" s="18" t="s">
        <v>99</v>
      </c>
      <c r="D92" s="14">
        <f>согаз!D92+макс!D92+капитал!D92</f>
        <v>233831880.46833348</v>
      </c>
      <c r="E92" s="14">
        <f>согаз!E92+макс!E92+капитал!E92</f>
        <v>0</v>
      </c>
      <c r="F92" s="14">
        <f>согаз!F92+макс!F92+капитал!F92</f>
        <v>22387076.320000011</v>
      </c>
      <c r="G92" s="14">
        <f>согаз!G92+макс!G92+капитал!G92</f>
        <v>312161848.32997286</v>
      </c>
      <c r="H92" s="14">
        <f>согаз!H92+макс!H92+капитал!H92</f>
        <v>0</v>
      </c>
      <c r="I92" s="14">
        <f>согаз!I92+макс!I92+капитал!I92</f>
        <v>0</v>
      </c>
      <c r="J92" s="7">
        <f t="shared" si="1"/>
        <v>568380805.1183064</v>
      </c>
    </row>
    <row r="93" spans="1:10">
      <c r="A93" s="35"/>
      <c r="B93" s="16"/>
      <c r="C93" s="11" t="s">
        <v>81</v>
      </c>
      <c r="D93" s="7">
        <f>SUM(D8:D92)</f>
        <v>5672225777.8258343</v>
      </c>
      <c r="E93" s="7">
        <f t="shared" ref="E93:J93" si="2">SUM(E8:E92)</f>
        <v>654296652</v>
      </c>
      <c r="F93" s="7">
        <f>SUM(F8:F92)</f>
        <v>1510426063.6163638</v>
      </c>
      <c r="G93" s="7">
        <f>SUM(G8:G92)</f>
        <v>5346103676.8003302</v>
      </c>
      <c r="H93" s="7">
        <f t="shared" si="2"/>
        <v>825903586.68999994</v>
      </c>
      <c r="I93" s="7">
        <f t="shared" si="2"/>
        <v>14630720</v>
      </c>
      <c r="J93" s="7">
        <f t="shared" si="2"/>
        <v>13369289824.932526</v>
      </c>
    </row>
    <row r="94" spans="1:10">
      <c r="A94" s="36"/>
      <c r="B94" s="16"/>
      <c r="C94" s="11" t="s">
        <v>82</v>
      </c>
      <c r="D94" s="7">
        <v>527676497.16999996</v>
      </c>
      <c r="E94" s="7"/>
      <c r="F94" s="7">
        <v>81368953.919164389</v>
      </c>
      <c r="G94" s="7">
        <v>99067666.605660379</v>
      </c>
      <c r="H94" s="7">
        <v>21071982.30978265</v>
      </c>
      <c r="I94" s="41"/>
      <c r="J94" s="7">
        <f>H94+G94+F94+D94</f>
        <v>729185100.00460744</v>
      </c>
    </row>
    <row r="95" spans="1:10">
      <c r="A95" s="35"/>
      <c r="B95" s="16"/>
      <c r="C95" s="11" t="s">
        <v>83</v>
      </c>
      <c r="D95" s="7">
        <f>D93+D94</f>
        <v>6199902274.9958344</v>
      </c>
      <c r="E95" s="7">
        <f t="shared" ref="E95:J95" si="3">E93+E94</f>
        <v>654296652</v>
      </c>
      <c r="F95" s="7">
        <f t="shared" si="3"/>
        <v>1591795017.5355282</v>
      </c>
      <c r="G95" s="7">
        <f t="shared" si="3"/>
        <v>5445171343.4059906</v>
      </c>
      <c r="H95" s="7">
        <f t="shared" si="3"/>
        <v>846975568.99978256</v>
      </c>
      <c r="I95" s="7">
        <f t="shared" si="3"/>
        <v>14630720</v>
      </c>
      <c r="J95" s="7">
        <f t="shared" si="3"/>
        <v>14098474924.937134</v>
      </c>
    </row>
    <row r="96" spans="1:10">
      <c r="D96" s="53"/>
      <c r="E96" s="53"/>
      <c r="F96" s="53"/>
      <c r="G96" s="53"/>
      <c r="H96" s="53"/>
      <c r="I96" s="53"/>
      <c r="J96" s="53"/>
    </row>
  </sheetData>
  <mergeCells count="8">
    <mergeCell ref="A6:A7"/>
    <mergeCell ref="B6:B7"/>
    <mergeCell ref="H1:J1"/>
    <mergeCell ref="C4:J4"/>
    <mergeCell ref="C5:H5"/>
    <mergeCell ref="C6:J6"/>
    <mergeCell ref="C2:J2"/>
    <mergeCell ref="H3:J3"/>
  </mergeCells>
  <pageMargins left="0.31496062992125984" right="0.31496062992125984" top="0.35433070866141736" bottom="0.35433070866141736" header="0.31496062992125984" footer="0.31496062992125984"/>
  <pageSetup paperSize="9" scale="43" fitToHeight="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1:J96"/>
  <sheetViews>
    <sheetView zoomScale="80" zoomScaleNormal="80" workbookViewId="0">
      <pane xSplit="3" ySplit="7" topLeftCell="D77" activePane="bottomRight" state="frozen"/>
      <selection pane="topRight" activeCell="C1" sqref="C1"/>
      <selection pane="bottomLeft" activeCell="A8" sqref="A8"/>
      <selection pane="bottomRight" activeCell="D8" sqref="D8:I92"/>
    </sheetView>
  </sheetViews>
  <sheetFormatPr defaultColWidth="8.85546875" defaultRowHeight="18.75"/>
  <cols>
    <col min="1" max="1" width="8.28515625" style="34" customWidth="1"/>
    <col min="2" max="2" width="13.5703125" style="3" customWidth="1"/>
    <col min="3" max="3" width="62.42578125" style="3" customWidth="1"/>
    <col min="4" max="4" width="20.28515625" style="3" customWidth="1"/>
    <col min="5" max="5" width="16.42578125" style="3" customWidth="1"/>
    <col min="6" max="6" width="18.42578125" style="3" customWidth="1"/>
    <col min="7" max="7" width="22.140625" style="3" customWidth="1"/>
    <col min="8" max="8" width="16.42578125" style="3" customWidth="1"/>
    <col min="9" max="9" width="18.28515625" style="3" customWidth="1"/>
    <col min="10" max="10" width="21.42578125" style="2" customWidth="1"/>
    <col min="11" max="16384" width="8.85546875" style="3"/>
  </cols>
  <sheetData>
    <row r="1" spans="1:10" ht="24.75" customHeight="1">
      <c r="A1" s="38"/>
      <c r="B1" s="1"/>
      <c r="C1" s="1"/>
      <c r="D1" s="1"/>
      <c r="E1" s="1"/>
      <c r="F1" s="1"/>
      <c r="G1" s="1"/>
      <c r="H1" s="46" t="s">
        <v>75</v>
      </c>
      <c r="I1" s="46"/>
      <c r="J1" s="46"/>
    </row>
    <row r="2" spans="1:10" ht="18.75" customHeight="1">
      <c r="A2" s="38"/>
      <c r="B2" s="1"/>
      <c r="C2" s="51" t="str">
        <f>свод!C2</f>
        <v>Утверждено на заседании Комиссии по разработке Территориальной программы ОМС от 28.12.2023 года</v>
      </c>
      <c r="D2" s="51"/>
      <c r="E2" s="51"/>
      <c r="F2" s="51"/>
      <c r="G2" s="51"/>
      <c r="H2" s="51"/>
      <c r="I2" s="51"/>
      <c r="J2" s="51"/>
    </row>
    <row r="3" spans="1:10">
      <c r="A3" s="39"/>
      <c r="B3" s="4"/>
      <c r="C3" s="4"/>
      <c r="D3" s="4"/>
      <c r="E3" s="4"/>
      <c r="F3" s="8"/>
      <c r="G3" s="8"/>
      <c r="H3" s="46"/>
      <c r="I3" s="46"/>
      <c r="J3" s="46"/>
    </row>
    <row r="4" spans="1:10">
      <c r="A4" s="39"/>
      <c r="B4" s="4"/>
      <c r="C4" s="47" t="str">
        <f>свод!C4</f>
        <v>Стоимость медицинской помощи в разрезе медицинских и страховых медицинских организаций на 2023 год</v>
      </c>
      <c r="D4" s="47"/>
      <c r="E4" s="47"/>
      <c r="F4" s="47"/>
      <c r="G4" s="47"/>
      <c r="H4" s="47"/>
      <c r="I4" s="47"/>
      <c r="J4" s="47"/>
    </row>
    <row r="5" spans="1:10" ht="24" customHeight="1">
      <c r="A5" s="47"/>
      <c r="B5" s="47"/>
      <c r="C5" s="47"/>
      <c r="D5" s="47"/>
      <c r="E5" s="47"/>
      <c r="F5" s="47"/>
      <c r="G5" s="47"/>
      <c r="H5" s="47"/>
      <c r="I5" s="40"/>
      <c r="J5" s="10" t="s">
        <v>74</v>
      </c>
    </row>
    <row r="6" spans="1:10" ht="21.6" customHeight="1">
      <c r="A6" s="45" t="s">
        <v>1</v>
      </c>
      <c r="B6" s="45" t="s">
        <v>79</v>
      </c>
      <c r="C6" s="48" t="s">
        <v>104</v>
      </c>
      <c r="D6" s="49"/>
      <c r="E6" s="49"/>
      <c r="F6" s="49"/>
      <c r="G6" s="49"/>
      <c r="H6" s="49"/>
      <c r="I6" s="49"/>
      <c r="J6" s="50"/>
    </row>
    <row r="7" spans="1:10" ht="135" customHeight="1">
      <c r="A7" s="45"/>
      <c r="B7" s="45" t="s">
        <v>79</v>
      </c>
      <c r="C7" s="5" t="s">
        <v>2</v>
      </c>
      <c r="D7" s="5" t="s">
        <v>3</v>
      </c>
      <c r="E7" s="5" t="s">
        <v>4</v>
      </c>
      <c r="F7" s="5" t="s">
        <v>5</v>
      </c>
      <c r="G7" s="5" t="s">
        <v>6</v>
      </c>
      <c r="H7" s="5" t="s">
        <v>7</v>
      </c>
      <c r="I7" s="5" t="s">
        <v>102</v>
      </c>
      <c r="J7" s="6" t="s">
        <v>80</v>
      </c>
    </row>
    <row r="8" spans="1:10" ht="43.5" customHeight="1">
      <c r="A8" s="35">
        <v>1</v>
      </c>
      <c r="B8" s="17">
        <v>670001</v>
      </c>
      <c r="C8" s="18" t="s">
        <v>12</v>
      </c>
      <c r="D8" s="14">
        <v>0</v>
      </c>
      <c r="E8" s="14"/>
      <c r="F8" s="14">
        <v>0</v>
      </c>
      <c r="G8" s="14">
        <v>4757534</v>
      </c>
      <c r="H8" s="14"/>
      <c r="I8" s="14"/>
      <c r="J8" s="7">
        <f>D8+F8+G8+H8+I8</f>
        <v>4757534</v>
      </c>
    </row>
    <row r="9" spans="1:10" ht="39.75" customHeight="1">
      <c r="A9" s="35">
        <v>2</v>
      </c>
      <c r="B9" s="19">
        <v>670002</v>
      </c>
      <c r="C9" s="18" t="s">
        <v>8</v>
      </c>
      <c r="D9" s="14">
        <v>267995000.59750012</v>
      </c>
      <c r="E9" s="14">
        <v>50143433</v>
      </c>
      <c r="F9" s="14">
        <v>11053392.020000003</v>
      </c>
      <c r="G9" s="14">
        <v>17326525.734499998</v>
      </c>
      <c r="H9" s="14"/>
      <c r="I9" s="14">
        <v>1497400</v>
      </c>
      <c r="J9" s="7">
        <f t="shared" ref="J9:J72" si="0">D9+F9+G9+H9+I9</f>
        <v>297872318.35200012</v>
      </c>
    </row>
    <row r="10" spans="1:10" ht="39.75" customHeight="1">
      <c r="A10" s="35">
        <v>3</v>
      </c>
      <c r="B10" s="19">
        <v>670003</v>
      </c>
      <c r="C10" s="18" t="s">
        <v>9</v>
      </c>
      <c r="D10" s="14">
        <v>33227076.44749999</v>
      </c>
      <c r="E10" s="14">
        <v>1518727</v>
      </c>
      <c r="F10" s="14">
        <v>18322080.579999994</v>
      </c>
      <c r="G10" s="14">
        <v>7192196.8719000025</v>
      </c>
      <c r="H10" s="14"/>
      <c r="I10" s="14">
        <v>1413410</v>
      </c>
      <c r="J10" s="7">
        <f t="shared" si="0"/>
        <v>60154763.899399988</v>
      </c>
    </row>
    <row r="11" spans="1:10" ht="39" customHeight="1">
      <c r="A11" s="35">
        <v>4</v>
      </c>
      <c r="B11" s="17">
        <v>670004</v>
      </c>
      <c r="C11" s="18" t="s">
        <v>10</v>
      </c>
      <c r="D11" s="14">
        <v>0</v>
      </c>
      <c r="E11" s="14"/>
      <c r="F11" s="14">
        <v>0</v>
      </c>
      <c r="G11" s="14">
        <v>16488530</v>
      </c>
      <c r="H11" s="14"/>
      <c r="I11" s="14"/>
      <c r="J11" s="7">
        <f t="shared" si="0"/>
        <v>16488530</v>
      </c>
    </row>
    <row r="12" spans="1:10" ht="35.25" customHeight="1">
      <c r="A12" s="35">
        <v>5</v>
      </c>
      <c r="B12" s="19">
        <v>670005</v>
      </c>
      <c r="C12" s="18" t="s">
        <v>11</v>
      </c>
      <c r="D12" s="14">
        <v>147736866.46500006</v>
      </c>
      <c r="E12" s="14">
        <v>17447940</v>
      </c>
      <c r="F12" s="14">
        <v>129287831.91999993</v>
      </c>
      <c r="G12" s="14">
        <v>28490014.622499999</v>
      </c>
      <c r="H12" s="14"/>
      <c r="I12" s="14"/>
      <c r="J12" s="7">
        <f t="shared" si="0"/>
        <v>305514713.00749999</v>
      </c>
    </row>
    <row r="13" spans="1:10" ht="32.25" customHeight="1">
      <c r="A13" s="35">
        <v>6</v>
      </c>
      <c r="B13" s="17">
        <v>670006</v>
      </c>
      <c r="C13" s="18" t="s">
        <v>47</v>
      </c>
      <c r="D13" s="14">
        <v>3929675.5199999996</v>
      </c>
      <c r="E13" s="14"/>
      <c r="F13" s="14">
        <v>0</v>
      </c>
      <c r="G13" s="14">
        <v>0</v>
      </c>
      <c r="H13" s="14"/>
      <c r="I13" s="14"/>
      <c r="J13" s="7">
        <f t="shared" si="0"/>
        <v>3929675.5199999996</v>
      </c>
    </row>
    <row r="14" spans="1:10" ht="30" customHeight="1">
      <c r="A14" s="35">
        <v>7</v>
      </c>
      <c r="B14" s="17">
        <v>670008</v>
      </c>
      <c r="C14" s="18" t="s">
        <v>84</v>
      </c>
      <c r="D14" s="14">
        <v>0</v>
      </c>
      <c r="E14" s="14"/>
      <c r="F14" s="14">
        <v>0</v>
      </c>
      <c r="G14" s="14">
        <v>5732060</v>
      </c>
      <c r="H14" s="14"/>
      <c r="I14" s="14"/>
      <c r="J14" s="7">
        <f t="shared" si="0"/>
        <v>5732060</v>
      </c>
    </row>
    <row r="15" spans="1:10" ht="19.5" customHeight="1">
      <c r="A15" s="35">
        <v>8</v>
      </c>
      <c r="B15" s="17">
        <v>670009</v>
      </c>
      <c r="C15" s="18" t="s">
        <v>37</v>
      </c>
      <c r="D15" s="14">
        <v>0</v>
      </c>
      <c r="E15" s="14"/>
      <c r="F15" s="14">
        <v>0</v>
      </c>
      <c r="G15" s="14">
        <v>4595780</v>
      </c>
      <c r="H15" s="14"/>
      <c r="I15" s="14"/>
      <c r="J15" s="7">
        <f t="shared" si="0"/>
        <v>4595780</v>
      </c>
    </row>
    <row r="16" spans="1:10" ht="19.5" customHeight="1">
      <c r="A16" s="35">
        <v>9</v>
      </c>
      <c r="B16" s="17">
        <v>670010</v>
      </c>
      <c r="C16" s="18" t="s">
        <v>40</v>
      </c>
      <c r="D16" s="14">
        <v>0</v>
      </c>
      <c r="E16" s="14"/>
      <c r="F16" s="14">
        <v>0</v>
      </c>
      <c r="G16" s="14">
        <v>4192200</v>
      </c>
      <c r="H16" s="42"/>
      <c r="I16" s="42"/>
      <c r="J16" s="7">
        <f t="shared" si="0"/>
        <v>4192200</v>
      </c>
    </row>
    <row r="17" spans="1:10" ht="27.75" customHeight="1">
      <c r="A17" s="35">
        <v>10</v>
      </c>
      <c r="B17" s="17">
        <v>670011</v>
      </c>
      <c r="C17" s="18" t="s">
        <v>44</v>
      </c>
      <c r="D17" s="14">
        <v>0</v>
      </c>
      <c r="E17" s="14"/>
      <c r="F17" s="14">
        <v>0</v>
      </c>
      <c r="G17" s="14">
        <v>4789410</v>
      </c>
      <c r="H17" s="14"/>
      <c r="I17" s="14"/>
      <c r="J17" s="7">
        <f t="shared" si="0"/>
        <v>4789410</v>
      </c>
    </row>
    <row r="18" spans="1:10" ht="19.5" customHeight="1">
      <c r="A18" s="35">
        <v>11</v>
      </c>
      <c r="B18" s="19">
        <v>670012</v>
      </c>
      <c r="C18" s="18" t="s">
        <v>85</v>
      </c>
      <c r="D18" s="14">
        <v>0</v>
      </c>
      <c r="E18" s="14"/>
      <c r="F18" s="14">
        <v>0</v>
      </c>
      <c r="G18" s="14">
        <v>30298671.779741384</v>
      </c>
      <c r="H18" s="14">
        <v>5013352.5814699475</v>
      </c>
      <c r="I18" s="14"/>
      <c r="J18" s="7">
        <f t="shared" si="0"/>
        <v>35312024.36121133</v>
      </c>
    </row>
    <row r="19" spans="1:10" ht="30.75" customHeight="1">
      <c r="A19" s="35">
        <v>12</v>
      </c>
      <c r="B19" s="19">
        <v>670013</v>
      </c>
      <c r="C19" s="18" t="s">
        <v>28</v>
      </c>
      <c r="D19" s="14">
        <v>7332496.3466666657</v>
      </c>
      <c r="E19" s="14"/>
      <c r="F19" s="14">
        <v>3934724.6900000018</v>
      </c>
      <c r="G19" s="14">
        <v>21300846.424900927</v>
      </c>
      <c r="H19" s="14"/>
      <c r="I19" s="14"/>
      <c r="J19" s="7">
        <f t="shared" si="0"/>
        <v>32568067.461567596</v>
      </c>
    </row>
    <row r="20" spans="1:10" ht="31.5" customHeight="1">
      <c r="A20" s="35">
        <v>13</v>
      </c>
      <c r="B20" s="19">
        <v>670015</v>
      </c>
      <c r="C20" s="18" t="s">
        <v>29</v>
      </c>
      <c r="D20" s="14">
        <v>2006159.153333334</v>
      </c>
      <c r="E20" s="14"/>
      <c r="F20" s="14">
        <v>313567.24</v>
      </c>
      <c r="G20" s="14">
        <v>3310546.5392858824</v>
      </c>
      <c r="H20" s="14"/>
      <c r="I20" s="14"/>
      <c r="J20" s="7">
        <f t="shared" si="0"/>
        <v>5630272.9326192159</v>
      </c>
    </row>
    <row r="21" spans="1:10">
      <c r="A21" s="35">
        <v>14</v>
      </c>
      <c r="B21" s="19">
        <v>670017</v>
      </c>
      <c r="C21" s="18" t="s">
        <v>30</v>
      </c>
      <c r="D21" s="14">
        <v>7583391.3033333374</v>
      </c>
      <c r="E21" s="14"/>
      <c r="F21" s="14">
        <v>3030773.0300000003</v>
      </c>
      <c r="G21" s="14">
        <v>22444511.775017481</v>
      </c>
      <c r="H21" s="14"/>
      <c r="I21" s="14"/>
      <c r="J21" s="7">
        <f t="shared" si="0"/>
        <v>33058676.108350821</v>
      </c>
    </row>
    <row r="22" spans="1:10">
      <c r="A22" s="35">
        <v>15</v>
      </c>
      <c r="B22" s="19">
        <v>670018</v>
      </c>
      <c r="C22" s="18" t="s">
        <v>31</v>
      </c>
      <c r="D22" s="14">
        <v>778712.81833333359</v>
      </c>
      <c r="E22" s="14"/>
      <c r="F22" s="14">
        <v>384308.96999999991</v>
      </c>
      <c r="G22" s="14">
        <v>3379906.3013616414</v>
      </c>
      <c r="H22" s="14"/>
      <c r="I22" s="14"/>
      <c r="J22" s="7">
        <f t="shared" si="0"/>
        <v>4542928.0896949749</v>
      </c>
    </row>
    <row r="23" spans="1:10">
      <c r="A23" s="35">
        <v>16</v>
      </c>
      <c r="B23" s="19">
        <v>670019</v>
      </c>
      <c r="C23" s="18" t="s">
        <v>32</v>
      </c>
      <c r="D23" s="14">
        <v>0</v>
      </c>
      <c r="E23" s="14"/>
      <c r="F23" s="14">
        <v>0</v>
      </c>
      <c r="G23" s="14">
        <v>39854.195900000006</v>
      </c>
      <c r="H23" s="14"/>
      <c r="I23" s="14"/>
      <c r="J23" s="7">
        <f t="shared" si="0"/>
        <v>39854.195900000006</v>
      </c>
    </row>
    <row r="24" spans="1:10" ht="22.7" customHeight="1">
      <c r="A24" s="35">
        <v>17</v>
      </c>
      <c r="B24" s="19">
        <v>670020</v>
      </c>
      <c r="C24" s="18" t="s">
        <v>101</v>
      </c>
      <c r="D24" s="14">
        <v>553785.1166666667</v>
      </c>
      <c r="E24" s="14"/>
      <c r="F24" s="14">
        <v>307315.07999999996</v>
      </c>
      <c r="G24" s="14">
        <v>2705188.8777751597</v>
      </c>
      <c r="H24" s="14"/>
      <c r="I24" s="14"/>
      <c r="J24" s="7">
        <f t="shared" si="0"/>
        <v>3566289.0744418264</v>
      </c>
    </row>
    <row r="25" spans="1:10">
      <c r="A25" s="35">
        <v>18</v>
      </c>
      <c r="B25" s="19">
        <v>670021</v>
      </c>
      <c r="C25" s="18" t="s">
        <v>33</v>
      </c>
      <c r="D25" s="14">
        <v>0</v>
      </c>
      <c r="E25" s="14"/>
      <c r="F25" s="14">
        <v>0</v>
      </c>
      <c r="G25" s="14">
        <v>19199.957900000001</v>
      </c>
      <c r="H25" s="14"/>
      <c r="I25" s="14"/>
      <c r="J25" s="7">
        <f t="shared" si="0"/>
        <v>19199.957900000001</v>
      </c>
    </row>
    <row r="26" spans="1:10">
      <c r="A26" s="35">
        <v>19</v>
      </c>
      <c r="B26" s="19">
        <v>670022</v>
      </c>
      <c r="C26" s="18" t="s">
        <v>34</v>
      </c>
      <c r="D26" s="14">
        <v>548506.93083333306</v>
      </c>
      <c r="E26" s="14"/>
      <c r="F26" s="14">
        <v>478285.95</v>
      </c>
      <c r="G26" s="14">
        <v>3385978.9144942123</v>
      </c>
      <c r="H26" s="14"/>
      <c r="I26" s="14"/>
      <c r="J26" s="7">
        <f t="shared" si="0"/>
        <v>4412771.7953275451</v>
      </c>
    </row>
    <row r="27" spans="1:10" ht="36" customHeight="1">
      <c r="A27" s="35">
        <v>20</v>
      </c>
      <c r="B27" s="19">
        <v>670023</v>
      </c>
      <c r="C27" s="18" t="s">
        <v>35</v>
      </c>
      <c r="D27" s="14">
        <v>9108314.9449999947</v>
      </c>
      <c r="E27" s="14"/>
      <c r="F27" s="14">
        <v>2779029.98</v>
      </c>
      <c r="G27" s="14">
        <v>25034789.486083269</v>
      </c>
      <c r="H27" s="14"/>
      <c r="I27" s="14"/>
      <c r="J27" s="7">
        <f t="shared" si="0"/>
        <v>36922134.411083266</v>
      </c>
    </row>
    <row r="28" spans="1:10" ht="36" customHeight="1">
      <c r="A28" s="35">
        <v>21</v>
      </c>
      <c r="B28" s="19">
        <v>670024</v>
      </c>
      <c r="C28" s="18" t="s">
        <v>86</v>
      </c>
      <c r="D28" s="14">
        <v>1525328.4099999983</v>
      </c>
      <c r="E28" s="14"/>
      <c r="F28" s="14">
        <v>807302.85000000021</v>
      </c>
      <c r="G28" s="14">
        <v>7755857.4715974526</v>
      </c>
      <c r="H28" s="14"/>
      <c r="I28" s="14"/>
      <c r="J28" s="7">
        <f t="shared" si="0"/>
        <v>10088488.731597451</v>
      </c>
    </row>
    <row r="29" spans="1:10" ht="36" customHeight="1">
      <c r="A29" s="35">
        <v>22</v>
      </c>
      <c r="B29" s="19">
        <v>670026</v>
      </c>
      <c r="C29" s="18" t="s">
        <v>77</v>
      </c>
      <c r="D29" s="14">
        <v>3021603.5500000007</v>
      </c>
      <c r="E29" s="14"/>
      <c r="F29" s="14">
        <v>1375223.330000001</v>
      </c>
      <c r="G29" s="14">
        <v>8385621.5902629253</v>
      </c>
      <c r="H29" s="14"/>
      <c r="I29" s="14"/>
      <c r="J29" s="7">
        <f t="shared" si="0"/>
        <v>12782448.470262926</v>
      </c>
    </row>
    <row r="30" spans="1:10" ht="36" customHeight="1">
      <c r="A30" s="35">
        <v>23</v>
      </c>
      <c r="B30" s="19">
        <v>670027</v>
      </c>
      <c r="C30" s="18" t="s">
        <v>38</v>
      </c>
      <c r="D30" s="14">
        <v>31950273.256666653</v>
      </c>
      <c r="E30" s="14"/>
      <c r="F30" s="14">
        <v>3625546.1400000029</v>
      </c>
      <c r="G30" s="14">
        <v>40773813.366587512</v>
      </c>
      <c r="H30" s="14"/>
      <c r="I30" s="14"/>
      <c r="J30" s="7">
        <f t="shared" si="0"/>
        <v>76349632.763254166</v>
      </c>
    </row>
    <row r="31" spans="1:10" ht="36" customHeight="1">
      <c r="A31" s="35">
        <v>24</v>
      </c>
      <c r="B31" s="19">
        <v>670028</v>
      </c>
      <c r="C31" s="18" t="s">
        <v>39</v>
      </c>
      <c r="D31" s="14">
        <v>18677812.492500003</v>
      </c>
      <c r="E31" s="14"/>
      <c r="F31" s="14">
        <v>7948522.2599999951</v>
      </c>
      <c r="G31" s="14">
        <v>31536282.916433014</v>
      </c>
      <c r="H31" s="14"/>
      <c r="I31" s="14"/>
      <c r="J31" s="7">
        <f t="shared" si="0"/>
        <v>58162617.668933012</v>
      </c>
    </row>
    <row r="32" spans="1:10" ht="21" customHeight="1">
      <c r="A32" s="35">
        <v>25</v>
      </c>
      <c r="B32" s="20">
        <v>670029</v>
      </c>
      <c r="C32" s="21" t="s">
        <v>87</v>
      </c>
      <c r="D32" s="14">
        <v>14819894.940000024</v>
      </c>
      <c r="E32" s="14"/>
      <c r="F32" s="14">
        <v>3660811.3800000004</v>
      </c>
      <c r="G32" s="14">
        <v>23233534.507189732</v>
      </c>
      <c r="H32" s="14"/>
      <c r="I32" s="14"/>
      <c r="J32" s="7">
        <f t="shared" si="0"/>
        <v>41714240.827189758</v>
      </c>
    </row>
    <row r="33" spans="1:10">
      <c r="A33" s="35">
        <v>26</v>
      </c>
      <c r="B33" s="19">
        <v>670030</v>
      </c>
      <c r="C33" s="18" t="s">
        <v>100</v>
      </c>
      <c r="D33" s="14">
        <v>1053486.0391666666</v>
      </c>
      <c r="E33" s="14"/>
      <c r="F33" s="14">
        <v>143785.93</v>
      </c>
      <c r="G33" s="14">
        <v>1208944.2656846785</v>
      </c>
      <c r="H33" s="14"/>
      <c r="I33" s="14"/>
      <c r="J33" s="7">
        <f t="shared" si="0"/>
        <v>2406216.234851345</v>
      </c>
    </row>
    <row r="34" spans="1:10">
      <c r="A34" s="35">
        <v>27</v>
      </c>
      <c r="B34" s="19">
        <v>670033</v>
      </c>
      <c r="C34" s="18" t="s">
        <v>42</v>
      </c>
      <c r="D34" s="14">
        <v>733767.55999999959</v>
      </c>
      <c r="E34" s="14"/>
      <c r="F34" s="14">
        <v>83201.070000000007</v>
      </c>
      <c r="G34" s="14">
        <v>1334880.7226302314</v>
      </c>
      <c r="H34" s="14"/>
      <c r="I34" s="14"/>
      <c r="J34" s="7">
        <f t="shared" si="0"/>
        <v>2151849.3526302311</v>
      </c>
    </row>
    <row r="35" spans="1:10" ht="22.5" customHeight="1">
      <c r="A35" s="35">
        <v>28</v>
      </c>
      <c r="B35" s="19">
        <v>670035</v>
      </c>
      <c r="C35" s="18" t="s">
        <v>43</v>
      </c>
      <c r="D35" s="14">
        <v>46828.209999999985</v>
      </c>
      <c r="E35" s="14"/>
      <c r="F35" s="14">
        <v>28855.86</v>
      </c>
      <c r="G35" s="14">
        <v>86947.550058367997</v>
      </c>
      <c r="H35" s="14"/>
      <c r="I35" s="14"/>
      <c r="J35" s="7">
        <f t="shared" si="0"/>
        <v>162631.62005836796</v>
      </c>
    </row>
    <row r="36" spans="1:10" ht="23.25" customHeight="1">
      <c r="A36" s="35">
        <v>29</v>
      </c>
      <c r="B36" s="19">
        <v>670036</v>
      </c>
      <c r="C36" s="18" t="s">
        <v>45</v>
      </c>
      <c r="D36" s="14">
        <v>18739587.431666706</v>
      </c>
      <c r="E36" s="14"/>
      <c r="F36" s="14">
        <v>2791591.2100000014</v>
      </c>
      <c r="G36" s="14">
        <v>32868301.980427522</v>
      </c>
      <c r="H36" s="14"/>
      <c r="I36" s="14"/>
      <c r="J36" s="7">
        <f t="shared" si="0"/>
        <v>54399480.622094229</v>
      </c>
    </row>
    <row r="37" spans="1:10">
      <c r="A37" s="35">
        <v>30</v>
      </c>
      <c r="B37" s="19">
        <v>670037</v>
      </c>
      <c r="C37" s="18" t="s">
        <v>36</v>
      </c>
      <c r="D37" s="14">
        <v>36887.82</v>
      </c>
      <c r="E37" s="14"/>
      <c r="F37" s="14">
        <v>141393.73000000001</v>
      </c>
      <c r="G37" s="14">
        <v>248944.664616736</v>
      </c>
      <c r="H37" s="14"/>
      <c r="I37" s="14"/>
      <c r="J37" s="7">
        <f t="shared" si="0"/>
        <v>427226.21461673605</v>
      </c>
    </row>
    <row r="38" spans="1:10">
      <c r="A38" s="35">
        <v>31</v>
      </c>
      <c r="B38" s="19">
        <v>670039</v>
      </c>
      <c r="C38" s="18" t="s">
        <v>19</v>
      </c>
      <c r="D38" s="14">
        <v>0</v>
      </c>
      <c r="E38" s="14"/>
      <c r="F38" s="14">
        <v>3905159.7199999997</v>
      </c>
      <c r="G38" s="14">
        <v>59729707.325223759</v>
      </c>
      <c r="H38" s="14"/>
      <c r="I38" s="14"/>
      <c r="J38" s="7">
        <f t="shared" si="0"/>
        <v>63634867.045223758</v>
      </c>
    </row>
    <row r="39" spans="1:10">
      <c r="A39" s="35">
        <v>32</v>
      </c>
      <c r="B39" s="19">
        <v>670040</v>
      </c>
      <c r="C39" s="18" t="s">
        <v>20</v>
      </c>
      <c r="D39" s="14">
        <v>0</v>
      </c>
      <c r="E39" s="14"/>
      <c r="F39" s="14">
        <v>8358582.8999999994</v>
      </c>
      <c r="G39" s="14">
        <v>35861599.885441713</v>
      </c>
      <c r="H39" s="14"/>
      <c r="I39" s="14"/>
      <c r="J39" s="7">
        <f t="shared" si="0"/>
        <v>44220182.785441712</v>
      </c>
    </row>
    <row r="40" spans="1:10">
      <c r="A40" s="35">
        <v>33</v>
      </c>
      <c r="B40" s="19">
        <v>670041</v>
      </c>
      <c r="C40" s="18" t="s">
        <v>21</v>
      </c>
      <c r="D40" s="14">
        <v>0</v>
      </c>
      <c r="E40" s="14"/>
      <c r="F40" s="14">
        <v>1886893.6699999997</v>
      </c>
      <c r="G40" s="14">
        <v>40841410.62913619</v>
      </c>
      <c r="H40" s="14"/>
      <c r="I40" s="14"/>
      <c r="J40" s="7">
        <f t="shared" si="0"/>
        <v>42728304.299136192</v>
      </c>
    </row>
    <row r="41" spans="1:10">
      <c r="A41" s="35">
        <v>34</v>
      </c>
      <c r="B41" s="19">
        <v>670042</v>
      </c>
      <c r="C41" s="18" t="s">
        <v>22</v>
      </c>
      <c r="D41" s="14">
        <v>0</v>
      </c>
      <c r="E41" s="14"/>
      <c r="F41" s="14">
        <v>1906290.44</v>
      </c>
      <c r="G41" s="14">
        <v>25328753.861712214</v>
      </c>
      <c r="H41" s="14"/>
      <c r="I41" s="14"/>
      <c r="J41" s="7">
        <f t="shared" si="0"/>
        <v>27235044.301712215</v>
      </c>
    </row>
    <row r="42" spans="1:10">
      <c r="A42" s="35">
        <v>35</v>
      </c>
      <c r="B42" s="19">
        <v>670043</v>
      </c>
      <c r="C42" s="18" t="s">
        <v>23</v>
      </c>
      <c r="D42" s="14">
        <v>0</v>
      </c>
      <c r="E42" s="14"/>
      <c r="F42" s="14">
        <v>3168524.1099999989</v>
      </c>
      <c r="G42" s="14">
        <v>35110601.372521751</v>
      </c>
      <c r="H42" s="14"/>
      <c r="I42" s="14"/>
      <c r="J42" s="7">
        <f t="shared" si="0"/>
        <v>38279125.48252175</v>
      </c>
    </row>
    <row r="43" spans="1:10" ht="20.25" customHeight="1">
      <c r="A43" s="35">
        <v>36</v>
      </c>
      <c r="B43" s="19">
        <v>670044</v>
      </c>
      <c r="C43" s="18" t="s">
        <v>24</v>
      </c>
      <c r="D43" s="14">
        <v>0</v>
      </c>
      <c r="E43" s="14"/>
      <c r="F43" s="14">
        <v>2580248.8800000013</v>
      </c>
      <c r="G43" s="14">
        <v>27935198.209463302</v>
      </c>
      <c r="H43" s="14"/>
      <c r="I43" s="14"/>
      <c r="J43" s="7">
        <f t="shared" si="0"/>
        <v>30515447.089463305</v>
      </c>
    </row>
    <row r="44" spans="1:10" ht="30" customHeight="1">
      <c r="A44" s="35">
        <v>37</v>
      </c>
      <c r="B44" s="19">
        <v>670045</v>
      </c>
      <c r="C44" s="18" t="s">
        <v>18</v>
      </c>
      <c r="D44" s="14">
        <v>0</v>
      </c>
      <c r="E44" s="14"/>
      <c r="F44" s="14">
        <v>8711488.6599999964</v>
      </c>
      <c r="G44" s="14">
        <v>37561735.012032248</v>
      </c>
      <c r="H44" s="14"/>
      <c r="I44" s="14"/>
      <c r="J44" s="7">
        <f t="shared" si="0"/>
        <v>46273223.672032245</v>
      </c>
    </row>
    <row r="45" spans="1:10" ht="19.899999999999999" customHeight="1">
      <c r="A45" s="35">
        <v>38</v>
      </c>
      <c r="B45" s="17">
        <v>670046</v>
      </c>
      <c r="C45" s="18" t="s">
        <v>26</v>
      </c>
      <c r="D45" s="14">
        <v>0</v>
      </c>
      <c r="E45" s="14"/>
      <c r="F45" s="14">
        <v>0</v>
      </c>
      <c r="G45" s="14">
        <v>16059560</v>
      </c>
      <c r="H45" s="14"/>
      <c r="I45" s="14"/>
      <c r="J45" s="7">
        <f t="shared" si="0"/>
        <v>16059560</v>
      </c>
    </row>
    <row r="46" spans="1:10" ht="24.6" customHeight="1">
      <c r="A46" s="35">
        <v>39</v>
      </c>
      <c r="B46" s="17">
        <v>670047</v>
      </c>
      <c r="C46" s="18" t="s">
        <v>27</v>
      </c>
      <c r="D46" s="14">
        <v>0</v>
      </c>
      <c r="E46" s="14"/>
      <c r="F46" s="14">
        <v>0</v>
      </c>
      <c r="G46" s="14">
        <v>11540620</v>
      </c>
      <c r="H46" s="14"/>
      <c r="I46" s="14"/>
      <c r="J46" s="7">
        <f t="shared" si="0"/>
        <v>11540620</v>
      </c>
    </row>
    <row r="47" spans="1:10" ht="33.6" customHeight="1">
      <c r="A47" s="35">
        <v>40</v>
      </c>
      <c r="B47" s="19">
        <v>670048</v>
      </c>
      <c r="C47" s="18" t="s">
        <v>16</v>
      </c>
      <c r="D47" s="14">
        <v>171558251.94249994</v>
      </c>
      <c r="E47" s="14">
        <v>12472243</v>
      </c>
      <c r="F47" s="14">
        <v>6020308.6250199173</v>
      </c>
      <c r="G47" s="14">
        <v>35526418.709399998</v>
      </c>
      <c r="H47" s="14"/>
      <c r="I47" s="14"/>
      <c r="J47" s="7">
        <f t="shared" si="0"/>
        <v>213104979.27691984</v>
      </c>
    </row>
    <row r="48" spans="1:10" ht="21" customHeight="1">
      <c r="A48" s="35">
        <v>41</v>
      </c>
      <c r="B48" s="19">
        <v>670049</v>
      </c>
      <c r="C48" s="18" t="s">
        <v>88</v>
      </c>
      <c r="D48" s="14">
        <v>18289966.865000021</v>
      </c>
      <c r="E48" s="14"/>
      <c r="F48" s="14">
        <v>665368.16</v>
      </c>
      <c r="G48" s="14">
        <v>22337405.933400001</v>
      </c>
      <c r="H48" s="14"/>
      <c r="I48" s="14"/>
      <c r="J48" s="7">
        <f t="shared" si="0"/>
        <v>41292740.958400026</v>
      </c>
    </row>
    <row r="49" spans="1:10" ht="21" customHeight="1">
      <c r="A49" s="35">
        <v>42</v>
      </c>
      <c r="B49" s="19">
        <v>670050</v>
      </c>
      <c r="C49" s="18" t="s">
        <v>17</v>
      </c>
      <c r="D49" s="14">
        <v>22529207.739999995</v>
      </c>
      <c r="E49" s="14"/>
      <c r="F49" s="14">
        <v>0</v>
      </c>
      <c r="G49" s="14">
        <v>1254078</v>
      </c>
      <c r="H49" s="14"/>
      <c r="I49" s="14"/>
      <c r="J49" s="7">
        <f t="shared" si="0"/>
        <v>23783285.739999995</v>
      </c>
    </row>
    <row r="50" spans="1:10" ht="21.75" customHeight="1">
      <c r="A50" s="35">
        <v>43</v>
      </c>
      <c r="B50" s="17">
        <v>670051</v>
      </c>
      <c r="C50" s="18" t="s">
        <v>25</v>
      </c>
      <c r="D50" s="14">
        <v>0</v>
      </c>
      <c r="E50" s="14"/>
      <c r="F50" s="14">
        <v>0</v>
      </c>
      <c r="G50" s="14">
        <v>20813950</v>
      </c>
      <c r="H50" s="14"/>
      <c r="I50" s="14"/>
      <c r="J50" s="7">
        <f t="shared" si="0"/>
        <v>20813950</v>
      </c>
    </row>
    <row r="51" spans="1:10" ht="21.75" customHeight="1">
      <c r="A51" s="35">
        <v>44</v>
      </c>
      <c r="B51" s="20">
        <v>670052</v>
      </c>
      <c r="C51" s="21" t="s">
        <v>89</v>
      </c>
      <c r="D51" s="14">
        <v>10053611.423333338</v>
      </c>
      <c r="E51" s="14"/>
      <c r="F51" s="14">
        <v>7847849.7099999962</v>
      </c>
      <c r="G51" s="14">
        <v>112162470.69630332</v>
      </c>
      <c r="H51" s="14"/>
      <c r="I51" s="14"/>
      <c r="J51" s="7">
        <f t="shared" si="0"/>
        <v>130063931.82963666</v>
      </c>
    </row>
    <row r="52" spans="1:10" ht="17.25" customHeight="1">
      <c r="A52" s="35">
        <v>45</v>
      </c>
      <c r="B52" s="20">
        <v>670053</v>
      </c>
      <c r="C52" s="21" t="s">
        <v>41</v>
      </c>
      <c r="D52" s="14">
        <v>1989849.7000000002</v>
      </c>
      <c r="E52" s="14"/>
      <c r="F52" s="14">
        <v>4944812.66</v>
      </c>
      <c r="G52" s="14">
        <v>55247964.139033146</v>
      </c>
      <c r="H52" s="14"/>
      <c r="I52" s="14"/>
      <c r="J52" s="7">
        <f t="shared" si="0"/>
        <v>62182626.499033146</v>
      </c>
    </row>
    <row r="53" spans="1:10" ht="18.95" customHeight="1">
      <c r="A53" s="35">
        <v>46</v>
      </c>
      <c r="B53" s="19">
        <v>670054</v>
      </c>
      <c r="C53" s="18" t="s">
        <v>15</v>
      </c>
      <c r="D53" s="14">
        <v>172402962.39999968</v>
      </c>
      <c r="E53" s="14">
        <v>39844408</v>
      </c>
      <c r="F53" s="14">
        <v>0</v>
      </c>
      <c r="G53" s="14">
        <v>18701615.124600001</v>
      </c>
      <c r="H53" s="14"/>
      <c r="I53" s="14"/>
      <c r="J53" s="7">
        <f t="shared" si="0"/>
        <v>191104577.52459967</v>
      </c>
    </row>
    <row r="54" spans="1:10" ht="18.95" customHeight="1">
      <c r="A54" s="35">
        <v>47</v>
      </c>
      <c r="B54" s="17">
        <v>670055</v>
      </c>
      <c r="C54" s="18" t="s">
        <v>48</v>
      </c>
      <c r="D54" s="14">
        <v>0</v>
      </c>
      <c r="E54" s="14"/>
      <c r="F54" s="14">
        <v>0</v>
      </c>
      <c r="G54" s="14">
        <v>539913.10789999994</v>
      </c>
      <c r="H54" s="14"/>
      <c r="I54" s="14"/>
      <c r="J54" s="7">
        <f t="shared" si="0"/>
        <v>539913.10789999994</v>
      </c>
    </row>
    <row r="55" spans="1:10" ht="19.5" customHeight="1">
      <c r="A55" s="35">
        <v>48</v>
      </c>
      <c r="B55" s="19">
        <v>670056</v>
      </c>
      <c r="C55" s="18" t="s">
        <v>46</v>
      </c>
      <c r="D55" s="14">
        <v>0</v>
      </c>
      <c r="E55" s="14"/>
      <c r="F55" s="14">
        <v>86327.12000000001</v>
      </c>
      <c r="G55" s="14">
        <v>1184565.9694000003</v>
      </c>
      <c r="H55" s="14"/>
      <c r="I55" s="14"/>
      <c r="J55" s="7">
        <f t="shared" si="0"/>
        <v>1270893.0894000004</v>
      </c>
    </row>
    <row r="56" spans="1:10" ht="30.6" customHeight="1">
      <c r="A56" s="35">
        <v>49</v>
      </c>
      <c r="B56" s="19">
        <v>670057</v>
      </c>
      <c r="C56" s="18" t="s">
        <v>90</v>
      </c>
      <c r="D56" s="14">
        <v>80770752.922500089</v>
      </c>
      <c r="E56" s="14">
        <v>12085816</v>
      </c>
      <c r="F56" s="14">
        <v>8713147.1599999852</v>
      </c>
      <c r="G56" s="14">
        <v>25940579.612060219</v>
      </c>
      <c r="H56" s="14"/>
      <c r="I56" s="14"/>
      <c r="J56" s="7">
        <f t="shared" si="0"/>
        <v>115424479.69456029</v>
      </c>
    </row>
    <row r="57" spans="1:10" ht="34.5" customHeight="1">
      <c r="A57" s="35">
        <v>50</v>
      </c>
      <c r="B57" s="19">
        <v>670059</v>
      </c>
      <c r="C57" s="18" t="s">
        <v>13</v>
      </c>
      <c r="D57" s="14">
        <v>16805738.27</v>
      </c>
      <c r="E57" s="14"/>
      <c r="F57" s="14">
        <v>0</v>
      </c>
      <c r="G57" s="14">
        <v>1746182.0674999994</v>
      </c>
      <c r="H57" s="14"/>
      <c r="I57" s="14"/>
      <c r="J57" s="7">
        <f t="shared" si="0"/>
        <v>18551920.337499999</v>
      </c>
    </row>
    <row r="58" spans="1:10" ht="23.45" customHeight="1">
      <c r="A58" s="35">
        <v>51</v>
      </c>
      <c r="B58" s="19">
        <v>670062</v>
      </c>
      <c r="C58" s="18" t="s">
        <v>49</v>
      </c>
      <c r="D58" s="14">
        <v>0</v>
      </c>
      <c r="E58" s="14"/>
      <c r="F58" s="14">
        <v>0</v>
      </c>
      <c r="G58" s="14">
        <v>345865.68959999998</v>
      </c>
      <c r="H58" s="14"/>
      <c r="I58" s="14"/>
      <c r="J58" s="7">
        <f t="shared" si="0"/>
        <v>345865.68959999998</v>
      </c>
    </row>
    <row r="59" spans="1:10" ht="22.5" customHeight="1">
      <c r="A59" s="35">
        <v>52</v>
      </c>
      <c r="B59" s="19">
        <v>670065</v>
      </c>
      <c r="C59" s="18" t="s">
        <v>50</v>
      </c>
      <c r="D59" s="14">
        <v>0</v>
      </c>
      <c r="E59" s="14"/>
      <c r="F59" s="14">
        <v>480931.06000000011</v>
      </c>
      <c r="G59" s="14">
        <v>184562.38239999994</v>
      </c>
      <c r="H59" s="14"/>
      <c r="I59" s="14"/>
      <c r="J59" s="7">
        <f t="shared" si="0"/>
        <v>665493.44240000006</v>
      </c>
    </row>
    <row r="60" spans="1:10" ht="18.95" customHeight="1">
      <c r="A60" s="35">
        <v>53</v>
      </c>
      <c r="B60" s="17">
        <v>670066</v>
      </c>
      <c r="C60" s="18" t="s">
        <v>14</v>
      </c>
      <c r="D60" s="14">
        <v>0</v>
      </c>
      <c r="E60" s="14"/>
      <c r="F60" s="14">
        <v>0</v>
      </c>
      <c r="G60" s="14">
        <v>0</v>
      </c>
      <c r="H60" s="14">
        <v>143992883.88548884</v>
      </c>
      <c r="I60" s="14"/>
      <c r="J60" s="7">
        <f t="shared" si="0"/>
        <v>143992883.88548884</v>
      </c>
    </row>
    <row r="61" spans="1:10" ht="32.25" customHeight="1">
      <c r="A61" s="35">
        <v>54</v>
      </c>
      <c r="B61" s="19">
        <v>670067</v>
      </c>
      <c r="C61" s="18" t="s">
        <v>51</v>
      </c>
      <c r="D61" s="14">
        <v>546885.29</v>
      </c>
      <c r="E61" s="14"/>
      <c r="F61" s="14">
        <v>2379707.52</v>
      </c>
      <c r="G61" s="14">
        <v>4055049.3832</v>
      </c>
      <c r="H61" s="14"/>
      <c r="I61" s="14"/>
      <c r="J61" s="7">
        <f t="shared" si="0"/>
        <v>6981642.1931999996</v>
      </c>
    </row>
    <row r="62" spans="1:10">
      <c r="A62" s="35">
        <v>55</v>
      </c>
      <c r="B62" s="22">
        <v>670068</v>
      </c>
      <c r="C62" s="18" t="s">
        <v>53</v>
      </c>
      <c r="D62" s="14">
        <v>0</v>
      </c>
      <c r="E62" s="14"/>
      <c r="F62" s="14">
        <v>1713128.1900000009</v>
      </c>
      <c r="G62" s="14">
        <v>0</v>
      </c>
      <c r="H62" s="14"/>
      <c r="I62" s="14"/>
      <c r="J62" s="7">
        <f t="shared" si="0"/>
        <v>1713128.1900000009</v>
      </c>
    </row>
    <row r="63" spans="1:10" ht="26.25" customHeight="1">
      <c r="A63" s="35">
        <v>56</v>
      </c>
      <c r="B63" s="22">
        <v>670070</v>
      </c>
      <c r="C63" s="23" t="s">
        <v>52</v>
      </c>
      <c r="D63" s="14">
        <v>0</v>
      </c>
      <c r="E63" s="14"/>
      <c r="F63" s="14">
        <v>0</v>
      </c>
      <c r="G63" s="14">
        <v>878.28769999999963</v>
      </c>
      <c r="H63" s="14"/>
      <c r="I63" s="14"/>
      <c r="J63" s="7">
        <f t="shared" si="0"/>
        <v>878.28769999999963</v>
      </c>
    </row>
    <row r="64" spans="1:10" ht="18" customHeight="1">
      <c r="A64" s="35">
        <v>57</v>
      </c>
      <c r="B64" s="22">
        <v>670072</v>
      </c>
      <c r="C64" s="18" t="s">
        <v>54</v>
      </c>
      <c r="D64" s="14">
        <v>0</v>
      </c>
      <c r="E64" s="14"/>
      <c r="F64" s="14">
        <v>2063184.15</v>
      </c>
      <c r="G64" s="14">
        <v>0</v>
      </c>
      <c r="H64" s="14"/>
      <c r="I64" s="14"/>
      <c r="J64" s="7">
        <f t="shared" si="0"/>
        <v>2063184.15</v>
      </c>
    </row>
    <row r="65" spans="1:10">
      <c r="A65" s="35">
        <v>58</v>
      </c>
      <c r="B65" s="17">
        <v>670081</v>
      </c>
      <c r="C65" s="24" t="s">
        <v>59</v>
      </c>
      <c r="D65" s="14">
        <v>0</v>
      </c>
      <c r="E65" s="14"/>
      <c r="F65" s="14">
        <v>0</v>
      </c>
      <c r="G65" s="14">
        <v>1513000</v>
      </c>
      <c r="H65" s="14"/>
      <c r="I65" s="14"/>
      <c r="J65" s="7">
        <f t="shared" si="0"/>
        <v>1513000</v>
      </c>
    </row>
    <row r="66" spans="1:10">
      <c r="A66" s="35">
        <v>59</v>
      </c>
      <c r="B66" s="19">
        <v>670082</v>
      </c>
      <c r="C66" s="24" t="s">
        <v>58</v>
      </c>
      <c r="D66" s="14">
        <v>0</v>
      </c>
      <c r="E66" s="14"/>
      <c r="F66" s="14">
        <v>0</v>
      </c>
      <c r="G66" s="14">
        <v>5745929</v>
      </c>
      <c r="H66" s="14"/>
      <c r="I66" s="14"/>
      <c r="J66" s="7">
        <f t="shared" si="0"/>
        <v>5745929</v>
      </c>
    </row>
    <row r="67" spans="1:10">
      <c r="A67" s="35">
        <v>60</v>
      </c>
      <c r="B67" s="17">
        <v>670084</v>
      </c>
      <c r="C67" s="18" t="s">
        <v>55</v>
      </c>
      <c r="D67" s="14">
        <v>0</v>
      </c>
      <c r="E67" s="14"/>
      <c r="F67" s="14">
        <v>22546375.149999999</v>
      </c>
      <c r="G67" s="14">
        <v>1959.3876999999998</v>
      </c>
      <c r="H67" s="14"/>
      <c r="I67" s="14"/>
      <c r="J67" s="7">
        <f t="shared" si="0"/>
        <v>22548334.537699997</v>
      </c>
    </row>
    <row r="68" spans="1:10">
      <c r="A68" s="35">
        <v>61</v>
      </c>
      <c r="B68" s="19">
        <v>670085</v>
      </c>
      <c r="C68" s="24" t="s">
        <v>91</v>
      </c>
      <c r="D68" s="14">
        <v>0</v>
      </c>
      <c r="E68" s="14"/>
      <c r="F68" s="14">
        <v>0</v>
      </c>
      <c r="G68" s="14">
        <v>2111064</v>
      </c>
      <c r="H68" s="14"/>
      <c r="I68" s="14"/>
      <c r="J68" s="7">
        <f t="shared" si="0"/>
        <v>2111064</v>
      </c>
    </row>
    <row r="69" spans="1:10">
      <c r="A69" s="35">
        <v>62</v>
      </c>
      <c r="B69" s="19">
        <v>670090</v>
      </c>
      <c r="C69" s="18" t="s">
        <v>92</v>
      </c>
      <c r="D69" s="14">
        <v>0</v>
      </c>
      <c r="E69" s="14"/>
      <c r="F69" s="14">
        <v>6284454.25</v>
      </c>
      <c r="G69" s="14">
        <v>0</v>
      </c>
      <c r="H69" s="14"/>
      <c r="I69" s="14"/>
      <c r="J69" s="7">
        <f t="shared" si="0"/>
        <v>6284454.25</v>
      </c>
    </row>
    <row r="70" spans="1:10" ht="21.75" customHeight="1">
      <c r="A70" s="35">
        <v>63</v>
      </c>
      <c r="B70" s="19">
        <v>670097</v>
      </c>
      <c r="C70" s="18" t="s">
        <v>57</v>
      </c>
      <c r="D70" s="14">
        <v>0</v>
      </c>
      <c r="E70" s="14"/>
      <c r="F70" s="14">
        <v>914971.34000000008</v>
      </c>
      <c r="G70" s="14">
        <v>3936137.4799000002</v>
      </c>
      <c r="H70" s="14"/>
      <c r="I70" s="14"/>
      <c r="J70" s="7">
        <f t="shared" si="0"/>
        <v>4851108.8199000005</v>
      </c>
    </row>
    <row r="71" spans="1:10">
      <c r="A71" s="35">
        <v>64</v>
      </c>
      <c r="B71" s="19">
        <v>670099</v>
      </c>
      <c r="C71" s="18" t="s">
        <v>56</v>
      </c>
      <c r="D71" s="14">
        <v>0</v>
      </c>
      <c r="E71" s="14"/>
      <c r="F71" s="14">
        <v>2629039.620000001</v>
      </c>
      <c r="G71" s="14">
        <v>23476950.048442915</v>
      </c>
      <c r="H71" s="14"/>
      <c r="I71" s="14"/>
      <c r="J71" s="7">
        <f t="shared" si="0"/>
        <v>26105989.668442916</v>
      </c>
    </row>
    <row r="72" spans="1:10" ht="22.5" customHeight="1">
      <c r="A72" s="35">
        <v>65</v>
      </c>
      <c r="B72" s="17">
        <v>670104</v>
      </c>
      <c r="C72" s="24" t="s">
        <v>60</v>
      </c>
      <c r="D72" s="14">
        <v>0</v>
      </c>
      <c r="E72" s="14"/>
      <c r="F72" s="14">
        <v>0</v>
      </c>
      <c r="G72" s="14">
        <v>9899.7852000000003</v>
      </c>
      <c r="H72" s="14"/>
      <c r="I72" s="14"/>
      <c r="J72" s="7">
        <f t="shared" si="0"/>
        <v>9899.7852000000003</v>
      </c>
    </row>
    <row r="73" spans="1:10" ht="31.5">
      <c r="A73" s="35">
        <v>66</v>
      </c>
      <c r="B73" s="25">
        <v>670106</v>
      </c>
      <c r="C73" s="26" t="s">
        <v>63</v>
      </c>
      <c r="D73" s="14">
        <v>0</v>
      </c>
      <c r="E73" s="14"/>
      <c r="F73" s="14">
        <v>0</v>
      </c>
      <c r="G73" s="14">
        <v>18606.428000000004</v>
      </c>
      <c r="H73" s="14"/>
      <c r="I73" s="14"/>
      <c r="J73" s="7">
        <f t="shared" ref="J73:J92" si="1">D73+F73+G73+H73+I73</f>
        <v>18606.428000000004</v>
      </c>
    </row>
    <row r="74" spans="1:10" ht="21.6" customHeight="1">
      <c r="A74" s="35">
        <v>67</v>
      </c>
      <c r="B74" s="25">
        <v>670107</v>
      </c>
      <c r="C74" s="27" t="s">
        <v>94</v>
      </c>
      <c r="D74" s="14">
        <v>0</v>
      </c>
      <c r="E74" s="14"/>
      <c r="F74" s="14">
        <v>0</v>
      </c>
      <c r="G74" s="14">
        <v>0</v>
      </c>
      <c r="H74" s="14"/>
      <c r="I74" s="14"/>
      <c r="J74" s="7">
        <f t="shared" si="1"/>
        <v>0</v>
      </c>
    </row>
    <row r="75" spans="1:10">
      <c r="A75" s="35">
        <v>68</v>
      </c>
      <c r="B75" s="22">
        <v>670121</v>
      </c>
      <c r="C75" s="24" t="s">
        <v>61</v>
      </c>
      <c r="D75" s="14">
        <v>0</v>
      </c>
      <c r="E75" s="14"/>
      <c r="F75" s="14">
        <v>0</v>
      </c>
      <c r="G75" s="14">
        <v>203568.6875</v>
      </c>
      <c r="H75" s="14"/>
      <c r="I75" s="14"/>
      <c r="J75" s="7">
        <f t="shared" si="1"/>
        <v>203568.6875</v>
      </c>
    </row>
    <row r="76" spans="1:10" ht="21" customHeight="1">
      <c r="A76" s="35">
        <v>69</v>
      </c>
      <c r="B76" s="22">
        <v>670123</v>
      </c>
      <c r="C76" s="24" t="s">
        <v>62</v>
      </c>
      <c r="D76" s="14">
        <v>0</v>
      </c>
      <c r="E76" s="14"/>
      <c r="F76" s="14">
        <v>0</v>
      </c>
      <c r="G76" s="14">
        <v>0</v>
      </c>
      <c r="H76" s="14"/>
      <c r="I76" s="14"/>
      <c r="J76" s="7">
        <f t="shared" si="1"/>
        <v>0</v>
      </c>
    </row>
    <row r="77" spans="1:10" ht="25.5" customHeight="1">
      <c r="A77" s="35">
        <v>70</v>
      </c>
      <c r="B77" s="25">
        <v>670125</v>
      </c>
      <c r="C77" s="24" t="s">
        <v>95</v>
      </c>
      <c r="D77" s="14">
        <v>0</v>
      </c>
      <c r="E77" s="14"/>
      <c r="F77" s="14">
        <v>27696251.879999999</v>
      </c>
      <c r="G77" s="14">
        <v>0</v>
      </c>
      <c r="H77" s="14"/>
      <c r="I77" s="14"/>
      <c r="J77" s="7">
        <f t="shared" si="1"/>
        <v>27696251.879999999</v>
      </c>
    </row>
    <row r="78" spans="1:10">
      <c r="A78" s="35">
        <v>71</v>
      </c>
      <c r="B78" s="22">
        <v>670129</v>
      </c>
      <c r="C78" s="26" t="s">
        <v>76</v>
      </c>
      <c r="D78" s="14">
        <v>0</v>
      </c>
      <c r="E78" s="14"/>
      <c r="F78" s="14">
        <v>8678532.0500000007</v>
      </c>
      <c r="G78" s="14">
        <v>0</v>
      </c>
      <c r="H78" s="14"/>
      <c r="I78" s="14"/>
      <c r="J78" s="7">
        <f t="shared" si="1"/>
        <v>8678532.0500000007</v>
      </c>
    </row>
    <row r="79" spans="1:10">
      <c r="A79" s="35">
        <v>72</v>
      </c>
      <c r="B79" s="22">
        <v>670131</v>
      </c>
      <c r="C79" s="26" t="s">
        <v>96</v>
      </c>
      <c r="D79" s="14">
        <v>0</v>
      </c>
      <c r="E79" s="14"/>
      <c r="F79" s="14">
        <v>0</v>
      </c>
      <c r="G79" s="14">
        <v>46923.282900000006</v>
      </c>
      <c r="H79" s="14"/>
      <c r="I79" s="14"/>
      <c r="J79" s="7">
        <f t="shared" si="1"/>
        <v>46923.282900000006</v>
      </c>
    </row>
    <row r="80" spans="1:10">
      <c r="A80" s="35">
        <v>73</v>
      </c>
      <c r="B80" s="22">
        <v>670134</v>
      </c>
      <c r="C80" s="26" t="s">
        <v>64</v>
      </c>
      <c r="D80" s="14">
        <v>0</v>
      </c>
      <c r="E80" s="14"/>
      <c r="F80" s="14">
        <v>0</v>
      </c>
      <c r="G80" s="14">
        <v>0</v>
      </c>
      <c r="H80" s="14"/>
      <c r="I80" s="14"/>
      <c r="J80" s="7">
        <f t="shared" si="1"/>
        <v>0</v>
      </c>
    </row>
    <row r="81" spans="1:10">
      <c r="A81" s="35">
        <v>74</v>
      </c>
      <c r="B81" s="22">
        <v>670136</v>
      </c>
      <c r="C81" s="26" t="s">
        <v>66</v>
      </c>
      <c r="D81" s="14">
        <v>0</v>
      </c>
      <c r="E81" s="14"/>
      <c r="F81" s="14">
        <v>1842807.5799999987</v>
      </c>
      <c r="G81" s="14">
        <v>7700863.0689969137</v>
      </c>
      <c r="H81" s="14"/>
      <c r="I81" s="14"/>
      <c r="J81" s="7">
        <f t="shared" si="1"/>
        <v>9543670.6489969119</v>
      </c>
    </row>
    <row r="82" spans="1:10">
      <c r="A82" s="35">
        <v>75</v>
      </c>
      <c r="B82" s="22">
        <v>670139</v>
      </c>
      <c r="C82" s="26" t="s">
        <v>65</v>
      </c>
      <c r="D82" s="14">
        <v>0</v>
      </c>
      <c r="E82" s="14"/>
      <c r="F82" s="14">
        <v>0</v>
      </c>
      <c r="G82" s="14">
        <v>678349</v>
      </c>
      <c r="H82" s="14"/>
      <c r="I82" s="14"/>
      <c r="J82" s="7">
        <f t="shared" si="1"/>
        <v>678349</v>
      </c>
    </row>
    <row r="83" spans="1:10" ht="23.25" customHeight="1">
      <c r="A83" s="35">
        <v>76</v>
      </c>
      <c r="B83" s="28">
        <v>670141</v>
      </c>
      <c r="C83" s="26" t="s">
        <v>71</v>
      </c>
      <c r="D83" s="14">
        <v>0</v>
      </c>
      <c r="E83" s="14"/>
      <c r="F83" s="14">
        <v>0</v>
      </c>
      <c r="G83" s="14">
        <v>6615929</v>
      </c>
      <c r="H83" s="14"/>
      <c r="I83" s="14"/>
      <c r="J83" s="7">
        <f t="shared" si="1"/>
        <v>6615929</v>
      </c>
    </row>
    <row r="84" spans="1:10" ht="21" customHeight="1">
      <c r="A84" s="35">
        <v>77</v>
      </c>
      <c r="B84" s="22">
        <v>670143</v>
      </c>
      <c r="C84" s="26" t="s">
        <v>67</v>
      </c>
      <c r="D84" s="14">
        <v>0</v>
      </c>
      <c r="E84" s="14"/>
      <c r="F84" s="14">
        <v>0</v>
      </c>
      <c r="G84" s="14">
        <v>0</v>
      </c>
      <c r="H84" s="14"/>
      <c r="I84" s="14"/>
      <c r="J84" s="7">
        <f t="shared" si="1"/>
        <v>0</v>
      </c>
    </row>
    <row r="85" spans="1:10">
      <c r="A85" s="35">
        <v>78</v>
      </c>
      <c r="B85" s="17">
        <v>670145</v>
      </c>
      <c r="C85" s="29" t="s">
        <v>68</v>
      </c>
      <c r="D85" s="14">
        <v>0</v>
      </c>
      <c r="E85" s="14"/>
      <c r="F85" s="14">
        <v>0</v>
      </c>
      <c r="G85" s="14">
        <v>1042421</v>
      </c>
      <c r="H85" s="14"/>
      <c r="I85" s="14"/>
      <c r="J85" s="7">
        <f t="shared" si="1"/>
        <v>1042421</v>
      </c>
    </row>
    <row r="86" spans="1:10">
      <c r="A86" s="35">
        <v>79</v>
      </c>
      <c r="B86" s="17">
        <v>670147</v>
      </c>
      <c r="C86" s="29" t="s">
        <v>70</v>
      </c>
      <c r="D86" s="14">
        <v>13628223.739999995</v>
      </c>
      <c r="E86" s="14"/>
      <c r="F86" s="14">
        <v>0</v>
      </c>
      <c r="G86" s="14">
        <v>9875</v>
      </c>
      <c r="H86" s="14"/>
      <c r="I86" s="14"/>
      <c r="J86" s="7">
        <f t="shared" si="1"/>
        <v>13638098.739999995</v>
      </c>
    </row>
    <row r="87" spans="1:10">
      <c r="A87" s="35">
        <v>80</v>
      </c>
      <c r="B87" s="17">
        <v>670148</v>
      </c>
      <c r="C87" s="30" t="s">
        <v>97</v>
      </c>
      <c r="D87" s="14">
        <v>1648619.0999999999</v>
      </c>
      <c r="E87" s="14"/>
      <c r="F87" s="14">
        <v>0</v>
      </c>
      <c r="G87" s="14">
        <v>0</v>
      </c>
      <c r="H87" s="14"/>
      <c r="I87" s="14"/>
      <c r="J87" s="7">
        <f t="shared" si="1"/>
        <v>1648619.0999999999</v>
      </c>
    </row>
    <row r="88" spans="1:10">
      <c r="A88" s="35">
        <v>81</v>
      </c>
      <c r="B88" s="17">
        <v>670150</v>
      </c>
      <c r="C88" s="29" t="s">
        <v>72</v>
      </c>
      <c r="D88" s="14">
        <v>0</v>
      </c>
      <c r="E88" s="14"/>
      <c r="F88" s="14">
        <v>0</v>
      </c>
      <c r="G88" s="14">
        <v>0</v>
      </c>
      <c r="H88" s="14"/>
      <c r="I88" s="14"/>
      <c r="J88" s="7">
        <f t="shared" si="1"/>
        <v>0</v>
      </c>
    </row>
    <row r="89" spans="1:10">
      <c r="A89" s="35">
        <v>82</v>
      </c>
      <c r="B89" s="17">
        <v>670152</v>
      </c>
      <c r="C89" s="29" t="s">
        <v>73</v>
      </c>
      <c r="D89" s="14">
        <v>0</v>
      </c>
      <c r="E89" s="14"/>
      <c r="F89" s="14">
        <v>0</v>
      </c>
      <c r="G89" s="14">
        <v>0</v>
      </c>
      <c r="H89" s="14"/>
      <c r="I89" s="14"/>
      <c r="J89" s="7">
        <f t="shared" si="1"/>
        <v>0</v>
      </c>
    </row>
    <row r="90" spans="1:10">
      <c r="A90" s="35">
        <v>83</v>
      </c>
      <c r="B90" s="17">
        <v>670155</v>
      </c>
      <c r="C90" s="29" t="s">
        <v>98</v>
      </c>
      <c r="D90" s="14">
        <v>0</v>
      </c>
      <c r="E90" s="14"/>
      <c r="F90" s="14">
        <v>5145460.1999999974</v>
      </c>
      <c r="G90" s="14">
        <v>0</v>
      </c>
      <c r="H90" s="14"/>
      <c r="I90" s="14"/>
      <c r="J90" s="7">
        <f t="shared" si="1"/>
        <v>5145460.1999999974</v>
      </c>
    </row>
    <row r="91" spans="1:10" ht="30">
      <c r="A91" s="35">
        <v>84</v>
      </c>
      <c r="B91" s="17">
        <v>670156</v>
      </c>
      <c r="C91" s="24" t="s">
        <v>93</v>
      </c>
      <c r="D91" s="14">
        <v>0</v>
      </c>
      <c r="E91" s="14"/>
      <c r="F91" s="14"/>
      <c r="G91" s="14">
        <v>1145106.6963873899</v>
      </c>
      <c r="H91" s="14"/>
      <c r="I91" s="14"/>
      <c r="J91" s="7">
        <f t="shared" si="1"/>
        <v>1145106.6963873899</v>
      </c>
    </row>
    <row r="92" spans="1:10" ht="29.25" customHeight="1">
      <c r="A92" s="35">
        <v>85</v>
      </c>
      <c r="B92" s="17">
        <v>670157</v>
      </c>
      <c r="C92" s="18" t="s">
        <v>99</v>
      </c>
      <c r="D92" s="14">
        <v>10920887.823333336</v>
      </c>
      <c r="E92" s="14"/>
      <c r="F92" s="14">
        <v>565498.04999999935</v>
      </c>
      <c r="G92" s="14">
        <v>11690632.46040841</v>
      </c>
      <c r="H92" s="14"/>
      <c r="I92" s="14"/>
      <c r="J92" s="7">
        <f t="shared" si="1"/>
        <v>23177018.333741747</v>
      </c>
    </row>
    <row r="93" spans="1:10">
      <c r="A93" s="35"/>
      <c r="B93" s="31"/>
      <c r="C93" s="11" t="s">
        <v>69</v>
      </c>
      <c r="D93" s="7">
        <f>SUM(D8:D92)</f>
        <v>1092550412.5708332</v>
      </c>
      <c r="E93" s="7">
        <f t="shared" ref="E93:J93" si="2">SUM(E8:E92)</f>
        <v>133512567</v>
      </c>
      <c r="F93" s="7">
        <f t="shared" si="2"/>
        <v>332232886.07501978</v>
      </c>
      <c r="G93" s="7">
        <f t="shared" si="2"/>
        <v>1008874774.240312</v>
      </c>
      <c r="H93" s="7">
        <f t="shared" si="2"/>
        <v>149006236.46695879</v>
      </c>
      <c r="I93" s="7">
        <f t="shared" si="2"/>
        <v>2910810</v>
      </c>
      <c r="J93" s="7">
        <f t="shared" si="2"/>
        <v>2585575119.3531241</v>
      </c>
    </row>
    <row r="94" spans="1:10">
      <c r="I94" s="15"/>
      <c r="J94" s="9"/>
    </row>
    <row r="95" spans="1:10">
      <c r="I95" s="15"/>
    </row>
    <row r="96" spans="1:10">
      <c r="J96" s="9"/>
    </row>
  </sheetData>
  <mergeCells count="8">
    <mergeCell ref="H1:J1"/>
    <mergeCell ref="C2:J2"/>
    <mergeCell ref="C4:J4"/>
    <mergeCell ref="A5:H5"/>
    <mergeCell ref="A6:A7"/>
    <mergeCell ref="C6:J6"/>
    <mergeCell ref="H3:J3"/>
    <mergeCell ref="B6:B7"/>
  </mergeCells>
  <pageMargins left="0.31496062992125984" right="0.31496062992125984" top="0.35433070866141736" bottom="0.35433070866141736" header="0.31496062992125984" footer="0.31496062992125984"/>
  <pageSetup paperSize="9" scale="49" fitToHeight="2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1:J97"/>
  <sheetViews>
    <sheetView zoomScale="80" zoomScaleNormal="80" workbookViewId="0">
      <pane xSplit="3" ySplit="7" topLeftCell="D80" activePane="bottomRight" state="frozen"/>
      <selection pane="topRight" activeCell="C1" sqref="C1"/>
      <selection pane="bottomLeft" activeCell="A8" sqref="A8"/>
      <selection pane="bottomRight" activeCell="D8" sqref="D8:I92"/>
    </sheetView>
  </sheetViews>
  <sheetFormatPr defaultColWidth="8.85546875" defaultRowHeight="18.75"/>
  <cols>
    <col min="1" max="1" width="8.85546875" style="34" customWidth="1"/>
    <col min="2" max="2" width="12.85546875" style="3" customWidth="1"/>
    <col min="3" max="3" width="62.42578125" style="3" customWidth="1"/>
    <col min="4" max="4" width="23.140625" style="3" customWidth="1"/>
    <col min="5" max="5" width="16.42578125" style="3" customWidth="1"/>
    <col min="6" max="6" width="18.42578125" style="3" customWidth="1"/>
    <col min="7" max="7" width="22.140625" style="3" customWidth="1"/>
    <col min="8" max="8" width="16.42578125" style="3" customWidth="1"/>
    <col min="9" max="9" width="18.28515625" style="3" customWidth="1"/>
    <col min="10" max="10" width="21.42578125" style="2" customWidth="1"/>
    <col min="11" max="16384" width="8.85546875" style="3"/>
  </cols>
  <sheetData>
    <row r="1" spans="1:10" ht="24.75" customHeight="1">
      <c r="A1" s="38"/>
      <c r="B1" s="1"/>
      <c r="C1" s="1"/>
      <c r="D1" s="1"/>
      <c r="E1" s="1"/>
      <c r="F1" s="1"/>
      <c r="G1" s="1"/>
      <c r="H1" s="46" t="s">
        <v>75</v>
      </c>
      <c r="I1" s="46"/>
      <c r="J1" s="46"/>
    </row>
    <row r="2" spans="1:10" ht="15" customHeight="1">
      <c r="A2" s="38"/>
      <c r="B2" s="1"/>
      <c r="C2" s="51" t="str">
        <f>согаз!C2</f>
        <v>Утверждено на заседании Комиссии по разработке Территориальной программы ОМС от 28.12.2023 года</v>
      </c>
      <c r="D2" s="51"/>
      <c r="E2" s="51"/>
      <c r="F2" s="51"/>
      <c r="G2" s="51"/>
      <c r="H2" s="51"/>
      <c r="I2" s="51"/>
      <c r="J2" s="51"/>
    </row>
    <row r="3" spans="1:10">
      <c r="A3" s="39"/>
      <c r="B3" s="4"/>
      <c r="C3" s="4"/>
      <c r="D3" s="4"/>
      <c r="E3" s="4"/>
      <c r="F3" s="8"/>
      <c r="G3" s="8"/>
      <c r="H3" s="46"/>
      <c r="I3" s="46"/>
      <c r="J3" s="46"/>
    </row>
    <row r="4" spans="1:10">
      <c r="A4" s="39"/>
      <c r="B4" s="4"/>
      <c r="C4" s="47" t="str">
        <f>согаз!C4</f>
        <v>Стоимость медицинской помощи в разрезе медицинских и страховых медицинских организаций на 2023 год</v>
      </c>
      <c r="D4" s="47"/>
      <c r="E4" s="47"/>
      <c r="F4" s="47"/>
      <c r="G4" s="47"/>
      <c r="H4" s="47"/>
      <c r="I4" s="47"/>
      <c r="J4" s="47"/>
    </row>
    <row r="5" spans="1:10" ht="24" customHeight="1">
      <c r="A5" s="47"/>
      <c r="B5" s="47"/>
      <c r="C5" s="47"/>
      <c r="D5" s="47"/>
      <c r="E5" s="47"/>
      <c r="F5" s="47"/>
      <c r="G5" s="47"/>
      <c r="H5" s="47"/>
      <c r="I5" s="40"/>
      <c r="J5" s="10" t="s">
        <v>74</v>
      </c>
    </row>
    <row r="6" spans="1:10" ht="21.6" customHeight="1">
      <c r="A6" s="45" t="s">
        <v>1</v>
      </c>
      <c r="B6" s="45" t="s">
        <v>79</v>
      </c>
      <c r="C6" s="48" t="s">
        <v>105</v>
      </c>
      <c r="D6" s="49"/>
      <c r="E6" s="49"/>
      <c r="F6" s="49"/>
      <c r="G6" s="49"/>
      <c r="H6" s="49"/>
      <c r="I6" s="49"/>
      <c r="J6" s="50"/>
    </row>
    <row r="7" spans="1:10" ht="135" customHeight="1">
      <c r="A7" s="45"/>
      <c r="B7" s="45" t="s">
        <v>79</v>
      </c>
      <c r="C7" s="5" t="s">
        <v>2</v>
      </c>
      <c r="D7" s="5" t="s">
        <v>3</v>
      </c>
      <c r="E7" s="5" t="s">
        <v>4</v>
      </c>
      <c r="F7" s="5" t="s">
        <v>5</v>
      </c>
      <c r="G7" s="5" t="s">
        <v>6</v>
      </c>
      <c r="H7" s="5" t="s">
        <v>7</v>
      </c>
      <c r="I7" s="5" t="s">
        <v>102</v>
      </c>
      <c r="J7" s="6" t="s">
        <v>80</v>
      </c>
    </row>
    <row r="8" spans="1:10" ht="43.5" customHeight="1">
      <c r="A8" s="35">
        <v>1</v>
      </c>
      <c r="B8" s="17">
        <v>670001</v>
      </c>
      <c r="C8" s="18" t="s">
        <v>12</v>
      </c>
      <c r="D8" s="14">
        <v>0</v>
      </c>
      <c r="E8" s="14"/>
      <c r="F8" s="14">
        <v>0</v>
      </c>
      <c r="G8" s="14">
        <v>4717722</v>
      </c>
      <c r="H8" s="14"/>
      <c r="I8" s="14"/>
      <c r="J8" s="7">
        <f>D8+F8+G8+H8+I8</f>
        <v>4717722</v>
      </c>
    </row>
    <row r="9" spans="1:10" ht="39.75" customHeight="1">
      <c r="A9" s="35">
        <v>2</v>
      </c>
      <c r="B9" s="19">
        <v>670002</v>
      </c>
      <c r="C9" s="18" t="s">
        <v>8</v>
      </c>
      <c r="D9" s="14">
        <v>475529867.51000035</v>
      </c>
      <c r="E9" s="14">
        <v>94586202</v>
      </c>
      <c r="F9" s="14">
        <v>18045951.480000012</v>
      </c>
      <c r="G9" s="14">
        <v>26104613.375100002</v>
      </c>
      <c r="H9" s="14"/>
      <c r="I9" s="14">
        <v>2121980</v>
      </c>
      <c r="J9" s="7">
        <f t="shared" ref="J9:J72" si="0">D9+F9+G9+H9+I9</f>
        <v>521802412.36510038</v>
      </c>
    </row>
    <row r="10" spans="1:10" ht="39.75" customHeight="1">
      <c r="A10" s="35">
        <v>3</v>
      </c>
      <c r="B10" s="19">
        <v>670003</v>
      </c>
      <c r="C10" s="18" t="s">
        <v>9</v>
      </c>
      <c r="D10" s="14">
        <v>61734872.575000025</v>
      </c>
      <c r="E10" s="14">
        <v>216961</v>
      </c>
      <c r="F10" s="14">
        <v>11752233.119999986</v>
      </c>
      <c r="G10" s="14">
        <v>13811842.346899999</v>
      </c>
      <c r="H10" s="14"/>
      <c r="I10" s="14">
        <v>2065750</v>
      </c>
      <c r="J10" s="7">
        <f t="shared" si="0"/>
        <v>89364698.041900009</v>
      </c>
    </row>
    <row r="11" spans="1:10" ht="39" customHeight="1">
      <c r="A11" s="35">
        <v>4</v>
      </c>
      <c r="B11" s="17">
        <v>670004</v>
      </c>
      <c r="C11" s="18" t="s">
        <v>10</v>
      </c>
      <c r="D11" s="14">
        <v>0</v>
      </c>
      <c r="E11" s="14"/>
      <c r="F11" s="14">
        <v>0</v>
      </c>
      <c r="G11" s="14">
        <v>18743470</v>
      </c>
      <c r="H11" s="14"/>
      <c r="I11" s="14"/>
      <c r="J11" s="7">
        <f t="shared" si="0"/>
        <v>18743470</v>
      </c>
    </row>
    <row r="12" spans="1:10" ht="35.25" customHeight="1">
      <c r="A12" s="35">
        <v>5</v>
      </c>
      <c r="B12" s="19">
        <v>670005</v>
      </c>
      <c r="C12" s="18" t="s">
        <v>11</v>
      </c>
      <c r="D12" s="14">
        <v>147657234.24500006</v>
      </c>
      <c r="E12" s="14">
        <v>29458214</v>
      </c>
      <c r="F12" s="14">
        <v>173606393.36999977</v>
      </c>
      <c r="G12" s="14">
        <v>42998149.799999997</v>
      </c>
      <c r="H12" s="14"/>
      <c r="I12" s="14"/>
      <c r="J12" s="7">
        <f t="shared" si="0"/>
        <v>364261777.41499984</v>
      </c>
    </row>
    <row r="13" spans="1:10" ht="35.25" customHeight="1">
      <c r="A13" s="35">
        <v>6</v>
      </c>
      <c r="B13" s="17">
        <v>670006</v>
      </c>
      <c r="C13" s="18" t="s">
        <v>47</v>
      </c>
      <c r="D13" s="14">
        <v>6997064.8599999994</v>
      </c>
      <c r="E13" s="14"/>
      <c r="F13" s="14">
        <v>0</v>
      </c>
      <c r="G13" s="14">
        <v>0</v>
      </c>
      <c r="H13" s="14"/>
      <c r="I13" s="14"/>
      <c r="J13" s="7">
        <f t="shared" si="0"/>
        <v>6997064.8599999994</v>
      </c>
    </row>
    <row r="14" spans="1:10" ht="30" customHeight="1">
      <c r="A14" s="35">
        <v>7</v>
      </c>
      <c r="B14" s="17">
        <v>670008</v>
      </c>
      <c r="C14" s="18" t="s">
        <v>84</v>
      </c>
      <c r="D14" s="14">
        <v>0</v>
      </c>
      <c r="E14" s="14"/>
      <c r="F14" s="14">
        <v>0</v>
      </c>
      <c r="G14" s="14">
        <v>8554060</v>
      </c>
      <c r="H14" s="14"/>
      <c r="I14" s="14"/>
      <c r="J14" s="7">
        <f t="shared" si="0"/>
        <v>8554060</v>
      </c>
    </row>
    <row r="15" spans="1:10" ht="19.5" customHeight="1">
      <c r="A15" s="35">
        <v>8</v>
      </c>
      <c r="B15" s="17">
        <v>670009</v>
      </c>
      <c r="C15" s="18" t="s">
        <v>37</v>
      </c>
      <c r="D15" s="14">
        <v>0</v>
      </c>
      <c r="E15" s="14"/>
      <c r="F15" s="14">
        <v>0</v>
      </c>
      <c r="G15" s="14">
        <v>6575430</v>
      </c>
      <c r="H15" s="14"/>
      <c r="I15" s="14"/>
      <c r="J15" s="7">
        <f t="shared" si="0"/>
        <v>6575430</v>
      </c>
    </row>
    <row r="16" spans="1:10" ht="19.5" customHeight="1">
      <c r="A16" s="35">
        <v>9</v>
      </c>
      <c r="B16" s="17">
        <v>670010</v>
      </c>
      <c r="C16" s="18" t="s">
        <v>40</v>
      </c>
      <c r="D16" s="14">
        <v>0</v>
      </c>
      <c r="E16" s="14"/>
      <c r="F16" s="14">
        <v>0</v>
      </c>
      <c r="G16" s="14">
        <v>6230840</v>
      </c>
      <c r="H16" s="43"/>
      <c r="I16" s="43"/>
      <c r="J16" s="7">
        <f t="shared" si="0"/>
        <v>6230840</v>
      </c>
    </row>
    <row r="17" spans="1:10" ht="27.75" customHeight="1">
      <c r="A17" s="35">
        <v>10</v>
      </c>
      <c r="B17" s="17">
        <v>670011</v>
      </c>
      <c r="C17" s="18" t="s">
        <v>44</v>
      </c>
      <c r="D17" s="14">
        <v>0</v>
      </c>
      <c r="E17" s="14"/>
      <c r="F17" s="14">
        <v>0</v>
      </c>
      <c r="G17" s="14">
        <v>5423170</v>
      </c>
      <c r="H17" s="14"/>
      <c r="I17" s="14"/>
      <c r="J17" s="7">
        <f t="shared" si="0"/>
        <v>5423170</v>
      </c>
    </row>
    <row r="18" spans="1:10" ht="19.5" customHeight="1">
      <c r="A18" s="35">
        <v>11</v>
      </c>
      <c r="B18" s="19">
        <v>670012</v>
      </c>
      <c r="C18" s="18" t="s">
        <v>85</v>
      </c>
      <c r="D18" s="14">
        <v>0</v>
      </c>
      <c r="E18" s="14"/>
      <c r="F18" s="14">
        <v>0</v>
      </c>
      <c r="G18" s="14">
        <v>7387828.4753329381</v>
      </c>
      <c r="H18" s="14">
        <v>212290.16937083585</v>
      </c>
      <c r="I18" s="14"/>
      <c r="J18" s="7">
        <f t="shared" si="0"/>
        <v>7600118.6447037738</v>
      </c>
    </row>
    <row r="19" spans="1:10" ht="30.75" customHeight="1">
      <c r="A19" s="35">
        <v>12</v>
      </c>
      <c r="B19" s="19">
        <v>670013</v>
      </c>
      <c r="C19" s="18" t="s">
        <v>28</v>
      </c>
      <c r="D19" s="14">
        <v>5870466.924999998</v>
      </c>
      <c r="E19" s="14"/>
      <c r="F19" s="14">
        <v>4837420.339999998</v>
      </c>
      <c r="G19" s="14">
        <v>26176226.73274485</v>
      </c>
      <c r="H19" s="14"/>
      <c r="I19" s="14"/>
      <c r="J19" s="7">
        <f t="shared" si="0"/>
        <v>36884113.997744843</v>
      </c>
    </row>
    <row r="20" spans="1:10" ht="31.5" customHeight="1">
      <c r="A20" s="35">
        <v>13</v>
      </c>
      <c r="B20" s="19">
        <v>670015</v>
      </c>
      <c r="C20" s="18" t="s">
        <v>29</v>
      </c>
      <c r="D20" s="14">
        <v>4331313.1900000051</v>
      </c>
      <c r="E20" s="14"/>
      <c r="F20" s="14">
        <v>559951.27</v>
      </c>
      <c r="G20" s="14">
        <v>8768690.9223998226</v>
      </c>
      <c r="H20" s="14"/>
      <c r="I20" s="14"/>
      <c r="J20" s="7">
        <f t="shared" si="0"/>
        <v>13659955.382399827</v>
      </c>
    </row>
    <row r="21" spans="1:10">
      <c r="A21" s="35">
        <v>14</v>
      </c>
      <c r="B21" s="19">
        <v>670017</v>
      </c>
      <c r="C21" s="18" t="s">
        <v>30</v>
      </c>
      <c r="D21" s="14">
        <v>12443100.845833344</v>
      </c>
      <c r="E21" s="14"/>
      <c r="F21" s="14">
        <v>4298103.9800000004</v>
      </c>
      <c r="G21" s="14">
        <v>33547050.529377226</v>
      </c>
      <c r="H21" s="14"/>
      <c r="I21" s="14"/>
      <c r="J21" s="7">
        <f t="shared" si="0"/>
        <v>50288255.355210572</v>
      </c>
    </row>
    <row r="22" spans="1:10">
      <c r="A22" s="35">
        <v>15</v>
      </c>
      <c r="B22" s="19">
        <v>670018</v>
      </c>
      <c r="C22" s="18" t="s">
        <v>31</v>
      </c>
      <c r="D22" s="14">
        <v>8595844.9599999953</v>
      </c>
      <c r="E22" s="14"/>
      <c r="F22" s="14">
        <v>3841045.6199999996</v>
      </c>
      <c r="G22" s="14">
        <v>27448446.260874383</v>
      </c>
      <c r="H22" s="14"/>
      <c r="I22" s="14"/>
      <c r="J22" s="7">
        <f t="shared" si="0"/>
        <v>39885336.840874374</v>
      </c>
    </row>
    <row r="23" spans="1:10">
      <c r="A23" s="35">
        <v>16</v>
      </c>
      <c r="B23" s="19">
        <v>670019</v>
      </c>
      <c r="C23" s="18" t="s">
        <v>32</v>
      </c>
      <c r="D23" s="14">
        <v>246851.84000000008</v>
      </c>
      <c r="E23" s="14"/>
      <c r="F23" s="14">
        <v>182272.84999999998</v>
      </c>
      <c r="G23" s="14">
        <v>781132.51326265605</v>
      </c>
      <c r="H23" s="14"/>
      <c r="I23" s="14"/>
      <c r="J23" s="7">
        <f t="shared" si="0"/>
        <v>1210257.203262656</v>
      </c>
    </row>
    <row r="24" spans="1:10" ht="22.7" customHeight="1">
      <c r="A24" s="35">
        <v>17</v>
      </c>
      <c r="B24" s="19">
        <v>670020</v>
      </c>
      <c r="C24" s="18" t="s">
        <v>101</v>
      </c>
      <c r="D24" s="14">
        <v>21513174.722500023</v>
      </c>
      <c r="E24" s="14"/>
      <c r="F24" s="14">
        <v>11572643.669999998</v>
      </c>
      <c r="G24" s="14">
        <v>67706762.378217533</v>
      </c>
      <c r="H24" s="14"/>
      <c r="I24" s="14"/>
      <c r="J24" s="7">
        <f t="shared" si="0"/>
        <v>100792580.77071756</v>
      </c>
    </row>
    <row r="25" spans="1:10">
      <c r="A25" s="35">
        <v>18</v>
      </c>
      <c r="B25" s="19">
        <v>670021</v>
      </c>
      <c r="C25" s="18" t="s">
        <v>33</v>
      </c>
      <c r="D25" s="14">
        <v>0</v>
      </c>
      <c r="E25" s="14"/>
      <c r="F25" s="14">
        <v>9618.619999999999</v>
      </c>
      <c r="G25" s="14">
        <v>44767.597099999999</v>
      </c>
      <c r="H25" s="14"/>
      <c r="I25" s="14"/>
      <c r="J25" s="7">
        <f t="shared" si="0"/>
        <v>54386.217099999994</v>
      </c>
    </row>
    <row r="26" spans="1:10">
      <c r="A26" s="35">
        <v>19</v>
      </c>
      <c r="B26" s="19">
        <v>670022</v>
      </c>
      <c r="C26" s="18" t="s">
        <v>34</v>
      </c>
      <c r="D26" s="14">
        <v>9005811.8908333294</v>
      </c>
      <c r="E26" s="14"/>
      <c r="F26" s="14">
        <v>5090655.2099999953</v>
      </c>
      <c r="G26" s="14">
        <v>39237901.681917459</v>
      </c>
      <c r="H26" s="14"/>
      <c r="I26" s="14"/>
      <c r="J26" s="7">
        <f t="shared" si="0"/>
        <v>53334368.782750785</v>
      </c>
    </row>
    <row r="27" spans="1:10" ht="36" customHeight="1">
      <c r="A27" s="35">
        <v>20</v>
      </c>
      <c r="B27" s="19">
        <v>670023</v>
      </c>
      <c r="C27" s="18" t="s">
        <v>35</v>
      </c>
      <c r="D27" s="14">
        <v>9277362.9175000004</v>
      </c>
      <c r="E27" s="14"/>
      <c r="F27" s="14">
        <v>3135543.870000001</v>
      </c>
      <c r="G27" s="14">
        <v>27878092.683249284</v>
      </c>
      <c r="H27" s="14"/>
      <c r="I27" s="14"/>
      <c r="J27" s="7">
        <f t="shared" si="0"/>
        <v>40290999.470749289</v>
      </c>
    </row>
    <row r="28" spans="1:10" ht="36" customHeight="1">
      <c r="A28" s="35">
        <v>21</v>
      </c>
      <c r="B28" s="19">
        <v>670024</v>
      </c>
      <c r="C28" s="18" t="s">
        <v>86</v>
      </c>
      <c r="D28" s="14">
        <v>10831128.329999993</v>
      </c>
      <c r="E28" s="14"/>
      <c r="F28" s="14">
        <v>5813734.6200000038</v>
      </c>
      <c r="G28" s="14">
        <v>37689300.318295248</v>
      </c>
      <c r="H28" s="14"/>
      <c r="I28" s="14"/>
      <c r="J28" s="7">
        <f t="shared" si="0"/>
        <v>54334163.268295243</v>
      </c>
    </row>
    <row r="29" spans="1:10" ht="36" customHeight="1">
      <c r="A29" s="35">
        <v>22</v>
      </c>
      <c r="B29" s="19">
        <v>670026</v>
      </c>
      <c r="C29" s="18" t="s">
        <v>77</v>
      </c>
      <c r="D29" s="14">
        <v>24307093.201666679</v>
      </c>
      <c r="E29" s="14"/>
      <c r="F29" s="14">
        <v>5000203.7300000023</v>
      </c>
      <c r="G29" s="14">
        <v>64913292.632180892</v>
      </c>
      <c r="H29" s="14"/>
      <c r="I29" s="14"/>
      <c r="J29" s="7">
        <f t="shared" si="0"/>
        <v>94220589.563847572</v>
      </c>
    </row>
    <row r="30" spans="1:10" ht="36" customHeight="1">
      <c r="A30" s="35">
        <v>23</v>
      </c>
      <c r="B30" s="19">
        <v>670027</v>
      </c>
      <c r="C30" s="18" t="s">
        <v>38</v>
      </c>
      <c r="D30" s="14">
        <v>46735934.519999996</v>
      </c>
      <c r="E30" s="14"/>
      <c r="F30" s="14">
        <v>2835395.430000003</v>
      </c>
      <c r="G30" s="14">
        <v>41774164.768146805</v>
      </c>
      <c r="H30" s="14"/>
      <c r="I30" s="14"/>
      <c r="J30" s="7">
        <f t="shared" si="0"/>
        <v>91345494.718146801</v>
      </c>
    </row>
    <row r="31" spans="1:10" ht="36" customHeight="1">
      <c r="A31" s="35">
        <v>24</v>
      </c>
      <c r="B31" s="19">
        <v>670028</v>
      </c>
      <c r="C31" s="18" t="s">
        <v>39</v>
      </c>
      <c r="D31" s="14">
        <v>36080217.456666648</v>
      </c>
      <c r="E31" s="14"/>
      <c r="F31" s="14">
        <v>13351373.989999995</v>
      </c>
      <c r="G31" s="14">
        <v>55449028.359075606</v>
      </c>
      <c r="H31" s="14"/>
      <c r="I31" s="14"/>
      <c r="J31" s="7">
        <f t="shared" si="0"/>
        <v>104880619.80574225</v>
      </c>
    </row>
    <row r="32" spans="1:10" ht="21" customHeight="1">
      <c r="A32" s="35">
        <v>25</v>
      </c>
      <c r="B32" s="20">
        <v>670029</v>
      </c>
      <c r="C32" s="21" t="s">
        <v>87</v>
      </c>
      <c r="D32" s="14">
        <v>24390331.17000005</v>
      </c>
      <c r="E32" s="14"/>
      <c r="F32" s="14">
        <v>3441281.1799999988</v>
      </c>
      <c r="G32" s="14">
        <v>20851273.747649323</v>
      </c>
      <c r="H32" s="14"/>
      <c r="I32" s="14"/>
      <c r="J32" s="7">
        <f t="shared" si="0"/>
        <v>48682886.097649373</v>
      </c>
    </row>
    <row r="33" spans="1:10">
      <c r="A33" s="35">
        <v>26</v>
      </c>
      <c r="B33" s="19">
        <v>670030</v>
      </c>
      <c r="C33" s="18" t="s">
        <v>100</v>
      </c>
      <c r="D33" s="14">
        <v>1754248.0000000005</v>
      </c>
      <c r="E33" s="14"/>
      <c r="F33" s="14">
        <v>116385.38</v>
      </c>
      <c r="G33" s="14">
        <v>444713.27653508366</v>
      </c>
      <c r="H33" s="14"/>
      <c r="I33" s="14"/>
      <c r="J33" s="7">
        <f t="shared" si="0"/>
        <v>2315346.6565350839</v>
      </c>
    </row>
    <row r="34" spans="1:10">
      <c r="A34" s="35">
        <v>27</v>
      </c>
      <c r="B34" s="19">
        <v>670033</v>
      </c>
      <c r="C34" s="18" t="s">
        <v>42</v>
      </c>
      <c r="D34" s="14">
        <v>10427941.729999995</v>
      </c>
      <c r="E34" s="14"/>
      <c r="F34" s="14">
        <v>8618536.7700000089</v>
      </c>
      <c r="G34" s="14">
        <v>38238982.236446828</v>
      </c>
      <c r="H34" s="14"/>
      <c r="I34" s="14"/>
      <c r="J34" s="7">
        <f t="shared" si="0"/>
        <v>57285460.736446828</v>
      </c>
    </row>
    <row r="35" spans="1:10" ht="22.5" customHeight="1">
      <c r="A35" s="35">
        <v>28</v>
      </c>
      <c r="B35" s="19">
        <v>670035</v>
      </c>
      <c r="C35" s="18" t="s">
        <v>43</v>
      </c>
      <c r="D35" s="14">
        <v>19629.53</v>
      </c>
      <c r="E35" s="14"/>
      <c r="F35" s="14">
        <v>0</v>
      </c>
      <c r="G35" s="14">
        <v>37018.941229183998</v>
      </c>
      <c r="H35" s="14"/>
      <c r="I35" s="14"/>
      <c r="J35" s="7">
        <f t="shared" si="0"/>
        <v>56648.471229183997</v>
      </c>
    </row>
    <row r="36" spans="1:10" ht="23.25" customHeight="1">
      <c r="A36" s="35">
        <v>29</v>
      </c>
      <c r="B36" s="19">
        <v>670036</v>
      </c>
      <c r="C36" s="18" t="s">
        <v>45</v>
      </c>
      <c r="D36" s="14">
        <v>76658441.284999982</v>
      </c>
      <c r="E36" s="14"/>
      <c r="F36" s="14">
        <v>11250939.640000002</v>
      </c>
      <c r="G36" s="14">
        <v>142457147.89328367</v>
      </c>
      <c r="H36" s="14"/>
      <c r="I36" s="14"/>
      <c r="J36" s="7">
        <f t="shared" si="0"/>
        <v>230366528.81828365</v>
      </c>
    </row>
    <row r="37" spans="1:10">
      <c r="A37" s="35">
        <v>30</v>
      </c>
      <c r="B37" s="19">
        <v>670037</v>
      </c>
      <c r="C37" s="18" t="s">
        <v>36</v>
      </c>
      <c r="D37" s="14">
        <v>409256.11999999994</v>
      </c>
      <c r="E37" s="14"/>
      <c r="F37" s="14">
        <v>186496.04</v>
      </c>
      <c r="G37" s="14">
        <v>780115.4407751041</v>
      </c>
      <c r="H37" s="14"/>
      <c r="I37" s="14"/>
      <c r="J37" s="7">
        <f t="shared" si="0"/>
        <v>1375867.600775104</v>
      </c>
    </row>
    <row r="38" spans="1:10">
      <c r="A38" s="35">
        <v>31</v>
      </c>
      <c r="B38" s="19">
        <v>670039</v>
      </c>
      <c r="C38" s="18" t="s">
        <v>19</v>
      </c>
      <c r="D38" s="14">
        <v>0</v>
      </c>
      <c r="E38" s="14"/>
      <c r="F38" s="14">
        <v>1067666.82</v>
      </c>
      <c r="G38" s="14">
        <v>31175452.135999039</v>
      </c>
      <c r="H38" s="14"/>
      <c r="I38" s="14"/>
      <c r="J38" s="7">
        <f t="shared" si="0"/>
        <v>32243118.955999039</v>
      </c>
    </row>
    <row r="39" spans="1:10">
      <c r="A39" s="35">
        <v>32</v>
      </c>
      <c r="B39" s="19">
        <v>670040</v>
      </c>
      <c r="C39" s="18" t="s">
        <v>20</v>
      </c>
      <c r="D39" s="14">
        <v>0</v>
      </c>
      <c r="E39" s="14"/>
      <c r="F39" s="14">
        <v>2573101.1800000006</v>
      </c>
      <c r="G39" s="14">
        <v>19116347.945560344</v>
      </c>
      <c r="H39" s="14"/>
      <c r="I39" s="14"/>
      <c r="J39" s="7">
        <f t="shared" si="0"/>
        <v>21689449.125560343</v>
      </c>
    </row>
    <row r="40" spans="1:10">
      <c r="A40" s="35">
        <v>33</v>
      </c>
      <c r="B40" s="19">
        <v>670041</v>
      </c>
      <c r="C40" s="18" t="s">
        <v>21</v>
      </c>
      <c r="D40" s="14">
        <v>0</v>
      </c>
      <c r="E40" s="14"/>
      <c r="F40" s="14">
        <v>3013874.9699999988</v>
      </c>
      <c r="G40" s="14">
        <v>60799201.855165526</v>
      </c>
      <c r="H40" s="14"/>
      <c r="I40" s="14"/>
      <c r="J40" s="7">
        <f t="shared" si="0"/>
        <v>63813076.825165525</v>
      </c>
    </row>
    <row r="41" spans="1:10">
      <c r="A41" s="35">
        <v>34</v>
      </c>
      <c r="B41" s="19">
        <v>670042</v>
      </c>
      <c r="C41" s="18" t="s">
        <v>22</v>
      </c>
      <c r="D41" s="14">
        <v>0</v>
      </c>
      <c r="E41" s="14"/>
      <c r="F41" s="14">
        <v>4226872.9399999985</v>
      </c>
      <c r="G41" s="14">
        <v>53250750.493990853</v>
      </c>
      <c r="H41" s="14"/>
      <c r="I41" s="14"/>
      <c r="J41" s="7">
        <f t="shared" si="0"/>
        <v>57477623.433990851</v>
      </c>
    </row>
    <row r="42" spans="1:10">
      <c r="A42" s="35">
        <v>35</v>
      </c>
      <c r="B42" s="19">
        <v>670043</v>
      </c>
      <c r="C42" s="18" t="s">
        <v>23</v>
      </c>
      <c r="D42" s="14">
        <v>0</v>
      </c>
      <c r="E42" s="14"/>
      <c r="F42" s="14">
        <v>4641345.4700000035</v>
      </c>
      <c r="G42" s="14">
        <v>58120416.619427457</v>
      </c>
      <c r="H42" s="14"/>
      <c r="I42" s="14"/>
      <c r="J42" s="7">
        <f t="shared" si="0"/>
        <v>62761762.089427464</v>
      </c>
    </row>
    <row r="43" spans="1:10" ht="20.25" customHeight="1">
      <c r="A43" s="35">
        <v>36</v>
      </c>
      <c r="B43" s="19">
        <v>670044</v>
      </c>
      <c r="C43" s="18" t="s">
        <v>24</v>
      </c>
      <c r="D43" s="14">
        <v>0</v>
      </c>
      <c r="E43" s="14"/>
      <c r="F43" s="14">
        <v>3413542.69</v>
      </c>
      <c r="G43" s="14">
        <v>51068821.532338999</v>
      </c>
      <c r="H43" s="14"/>
      <c r="I43" s="14"/>
      <c r="J43" s="7">
        <f t="shared" si="0"/>
        <v>54482364.222338997</v>
      </c>
    </row>
    <row r="44" spans="1:10" ht="30" customHeight="1">
      <c r="A44" s="35">
        <v>37</v>
      </c>
      <c r="B44" s="19">
        <v>670045</v>
      </c>
      <c r="C44" s="18" t="s">
        <v>18</v>
      </c>
      <c r="D44" s="14">
        <v>0</v>
      </c>
      <c r="E44" s="14"/>
      <c r="F44" s="14">
        <v>8241848.8600000003</v>
      </c>
      <c r="G44" s="14">
        <v>37041213.960246116</v>
      </c>
      <c r="H44" s="14"/>
      <c r="I44" s="14"/>
      <c r="J44" s="7">
        <f t="shared" si="0"/>
        <v>45283062.820246115</v>
      </c>
    </row>
    <row r="45" spans="1:10" ht="19.899999999999999" customHeight="1">
      <c r="A45" s="35">
        <v>38</v>
      </c>
      <c r="B45" s="17">
        <v>670046</v>
      </c>
      <c r="C45" s="18" t="s">
        <v>26</v>
      </c>
      <c r="D45" s="14">
        <v>0</v>
      </c>
      <c r="E45" s="14"/>
      <c r="F45" s="14">
        <v>0</v>
      </c>
      <c r="G45" s="14">
        <v>23260420</v>
      </c>
      <c r="H45" s="14"/>
      <c r="I45" s="14"/>
      <c r="J45" s="7">
        <f t="shared" si="0"/>
        <v>23260420</v>
      </c>
    </row>
    <row r="46" spans="1:10" ht="24.6" customHeight="1">
      <c r="A46" s="35">
        <v>39</v>
      </c>
      <c r="B46" s="17">
        <v>670047</v>
      </c>
      <c r="C46" s="18" t="s">
        <v>27</v>
      </c>
      <c r="D46" s="14">
        <v>0</v>
      </c>
      <c r="E46" s="14"/>
      <c r="F46" s="14">
        <v>0</v>
      </c>
      <c r="G46" s="14">
        <v>13332080</v>
      </c>
      <c r="H46" s="14"/>
      <c r="I46" s="14"/>
      <c r="J46" s="7">
        <f t="shared" si="0"/>
        <v>13332080</v>
      </c>
    </row>
    <row r="47" spans="1:10" ht="33.6" customHeight="1">
      <c r="A47" s="35">
        <v>40</v>
      </c>
      <c r="B47" s="19">
        <v>670048</v>
      </c>
      <c r="C47" s="18" t="s">
        <v>16</v>
      </c>
      <c r="D47" s="14">
        <v>257413309.24999994</v>
      </c>
      <c r="E47" s="14">
        <v>21117874</v>
      </c>
      <c r="F47" s="14">
        <v>11985514.316651404</v>
      </c>
      <c r="G47" s="14">
        <v>52782956.00159999</v>
      </c>
      <c r="H47" s="14"/>
      <c r="I47" s="14"/>
      <c r="J47" s="7">
        <f t="shared" si="0"/>
        <v>322181779.56825131</v>
      </c>
    </row>
    <row r="48" spans="1:10" ht="21" customHeight="1">
      <c r="A48" s="35">
        <v>41</v>
      </c>
      <c r="B48" s="19">
        <v>670049</v>
      </c>
      <c r="C48" s="18" t="s">
        <v>88</v>
      </c>
      <c r="D48" s="14">
        <v>28127125.818333339</v>
      </c>
      <c r="E48" s="14"/>
      <c r="F48" s="14">
        <v>422618.20000000013</v>
      </c>
      <c r="G48" s="14">
        <v>15967280.306100002</v>
      </c>
      <c r="H48" s="14"/>
      <c r="I48" s="14"/>
      <c r="J48" s="7">
        <f t="shared" si="0"/>
        <v>44517024.324433342</v>
      </c>
    </row>
    <row r="49" spans="1:10" ht="21" customHeight="1">
      <c r="A49" s="35">
        <v>42</v>
      </c>
      <c r="B49" s="19">
        <v>670050</v>
      </c>
      <c r="C49" s="18" t="s">
        <v>17</v>
      </c>
      <c r="D49" s="14">
        <v>25763840.95000001</v>
      </c>
      <c r="E49" s="14"/>
      <c r="F49" s="14">
        <v>0</v>
      </c>
      <c r="G49" s="14">
        <v>1114736</v>
      </c>
      <c r="H49" s="14"/>
      <c r="I49" s="14"/>
      <c r="J49" s="7">
        <f t="shared" si="0"/>
        <v>26878576.95000001</v>
      </c>
    </row>
    <row r="50" spans="1:10" ht="21.75" customHeight="1">
      <c r="A50" s="35">
        <v>43</v>
      </c>
      <c r="B50" s="17">
        <v>670051</v>
      </c>
      <c r="C50" s="18" t="s">
        <v>25</v>
      </c>
      <c r="D50" s="14">
        <v>0</v>
      </c>
      <c r="E50" s="14"/>
      <c r="F50" s="14">
        <v>0</v>
      </c>
      <c r="G50" s="14">
        <v>30761840</v>
      </c>
      <c r="H50" s="14"/>
      <c r="I50" s="14"/>
      <c r="J50" s="7">
        <f t="shared" si="0"/>
        <v>30761840</v>
      </c>
    </row>
    <row r="51" spans="1:10" ht="21.75" customHeight="1">
      <c r="A51" s="35">
        <v>44</v>
      </c>
      <c r="B51" s="20">
        <v>670052</v>
      </c>
      <c r="C51" s="21" t="s">
        <v>89</v>
      </c>
      <c r="D51" s="14">
        <v>14710398.496666661</v>
      </c>
      <c r="E51" s="14"/>
      <c r="F51" s="14">
        <v>9225266.1799999997</v>
      </c>
      <c r="G51" s="14">
        <v>145382829.90335476</v>
      </c>
      <c r="H51" s="14"/>
      <c r="I51" s="14"/>
      <c r="J51" s="7">
        <f t="shared" si="0"/>
        <v>169318494.58002144</v>
      </c>
    </row>
    <row r="52" spans="1:10" ht="17.25" customHeight="1">
      <c r="A52" s="35">
        <v>45</v>
      </c>
      <c r="B52" s="20">
        <v>670053</v>
      </c>
      <c r="C52" s="21" t="s">
        <v>41</v>
      </c>
      <c r="D52" s="14">
        <v>4037739.9899999998</v>
      </c>
      <c r="E52" s="14"/>
      <c r="F52" s="14">
        <v>3847929.2399999984</v>
      </c>
      <c r="G52" s="14">
        <v>64823330.361604661</v>
      </c>
      <c r="H52" s="14"/>
      <c r="I52" s="14"/>
      <c r="J52" s="7">
        <f t="shared" si="0"/>
        <v>72708999.591604665</v>
      </c>
    </row>
    <row r="53" spans="1:10" ht="18.95" customHeight="1">
      <c r="A53" s="35">
        <v>46</v>
      </c>
      <c r="B53" s="19">
        <v>670054</v>
      </c>
      <c r="C53" s="18" t="s">
        <v>15</v>
      </c>
      <c r="D53" s="14">
        <v>226131903.49999988</v>
      </c>
      <c r="E53" s="14">
        <v>51835406</v>
      </c>
      <c r="F53" s="14">
        <v>0</v>
      </c>
      <c r="G53" s="14">
        <v>24135139.75</v>
      </c>
      <c r="H53" s="14"/>
      <c r="I53" s="14"/>
      <c r="J53" s="7">
        <f t="shared" si="0"/>
        <v>250267043.24999988</v>
      </c>
    </row>
    <row r="54" spans="1:10" ht="18.95" customHeight="1">
      <c r="A54" s="35">
        <v>47</v>
      </c>
      <c r="B54" s="17">
        <v>670055</v>
      </c>
      <c r="C54" s="18" t="s">
        <v>48</v>
      </c>
      <c r="D54" s="14">
        <v>0</v>
      </c>
      <c r="E54" s="14"/>
      <c r="F54" s="14">
        <v>0</v>
      </c>
      <c r="G54" s="14">
        <v>700866.9310000001</v>
      </c>
      <c r="H54" s="14"/>
      <c r="I54" s="14"/>
      <c r="J54" s="7">
        <f t="shared" si="0"/>
        <v>700866.9310000001</v>
      </c>
    </row>
    <row r="55" spans="1:10" ht="19.5" customHeight="1">
      <c r="A55" s="35">
        <v>48</v>
      </c>
      <c r="B55" s="19">
        <v>670056</v>
      </c>
      <c r="C55" s="18" t="s">
        <v>46</v>
      </c>
      <c r="D55" s="14">
        <v>0</v>
      </c>
      <c r="E55" s="14"/>
      <c r="F55" s="14">
        <v>81998.740000000005</v>
      </c>
      <c r="G55" s="14">
        <v>1165957.6534000007</v>
      </c>
      <c r="H55" s="14"/>
      <c r="I55" s="14"/>
      <c r="J55" s="7">
        <f t="shared" si="0"/>
        <v>1247956.3934000006</v>
      </c>
    </row>
    <row r="56" spans="1:10" ht="30.6" customHeight="1">
      <c r="A56" s="35">
        <v>49</v>
      </c>
      <c r="B56" s="19">
        <v>670057</v>
      </c>
      <c r="C56" s="18" t="s">
        <v>90</v>
      </c>
      <c r="D56" s="14">
        <v>140142789.27250007</v>
      </c>
      <c r="E56" s="14">
        <v>19324125</v>
      </c>
      <c r="F56" s="14">
        <v>11090624.469999989</v>
      </c>
      <c r="G56" s="14">
        <v>34084750.767845951</v>
      </c>
      <c r="H56" s="14"/>
      <c r="I56" s="14"/>
      <c r="J56" s="7">
        <f t="shared" si="0"/>
        <v>185318164.51034603</v>
      </c>
    </row>
    <row r="57" spans="1:10" ht="22.9" customHeight="1">
      <c r="A57" s="35">
        <v>50</v>
      </c>
      <c r="B57" s="19">
        <v>670059</v>
      </c>
      <c r="C57" s="18" t="s">
        <v>13</v>
      </c>
      <c r="D57" s="14">
        <v>28304760.839999989</v>
      </c>
      <c r="E57" s="14"/>
      <c r="F57" s="14">
        <v>0</v>
      </c>
      <c r="G57" s="14">
        <v>2711669.2032999992</v>
      </c>
      <c r="H57" s="14"/>
      <c r="I57" s="14"/>
      <c r="J57" s="7">
        <f t="shared" si="0"/>
        <v>31016430.043299988</v>
      </c>
    </row>
    <row r="58" spans="1:10" ht="23.45" customHeight="1">
      <c r="A58" s="35">
        <v>51</v>
      </c>
      <c r="B58" s="19">
        <v>670062</v>
      </c>
      <c r="C58" s="18" t="s">
        <v>49</v>
      </c>
      <c r="D58" s="14">
        <v>0</v>
      </c>
      <c r="E58" s="14"/>
      <c r="F58" s="14">
        <v>0</v>
      </c>
      <c r="G58" s="14">
        <v>644591.2317</v>
      </c>
      <c r="H58" s="14"/>
      <c r="I58" s="14"/>
      <c r="J58" s="7">
        <f t="shared" si="0"/>
        <v>644591.2317</v>
      </c>
    </row>
    <row r="59" spans="1:10" ht="22.5" customHeight="1">
      <c r="A59" s="35">
        <v>52</v>
      </c>
      <c r="B59" s="19">
        <v>670065</v>
      </c>
      <c r="C59" s="18" t="s">
        <v>50</v>
      </c>
      <c r="D59" s="14">
        <v>0</v>
      </c>
      <c r="E59" s="14"/>
      <c r="F59" s="14">
        <v>660077.88</v>
      </c>
      <c r="G59" s="14">
        <v>205773.36809999999</v>
      </c>
      <c r="H59" s="42"/>
      <c r="I59" s="14"/>
      <c r="J59" s="7">
        <f t="shared" si="0"/>
        <v>865851.24809999997</v>
      </c>
    </row>
    <row r="60" spans="1:10" ht="18.95" customHeight="1">
      <c r="A60" s="35">
        <v>53</v>
      </c>
      <c r="B60" s="17">
        <v>670066</v>
      </c>
      <c r="C60" s="18" t="s">
        <v>14</v>
      </c>
      <c r="D60" s="14">
        <v>0</v>
      </c>
      <c r="E60" s="14"/>
      <c r="F60" s="14">
        <v>0</v>
      </c>
      <c r="G60" s="14">
        <v>0</v>
      </c>
      <c r="H60" s="14">
        <v>241990647.91234943</v>
      </c>
      <c r="I60" s="14"/>
      <c r="J60" s="7">
        <f t="shared" si="0"/>
        <v>241990647.91234943</v>
      </c>
    </row>
    <row r="61" spans="1:10" ht="32.25" customHeight="1">
      <c r="A61" s="35">
        <v>54</v>
      </c>
      <c r="B61" s="19">
        <v>670067</v>
      </c>
      <c r="C61" s="18" t="s">
        <v>51</v>
      </c>
      <c r="D61" s="14">
        <v>2286029.1374999997</v>
      </c>
      <c r="E61" s="14"/>
      <c r="F61" s="14">
        <v>2160883.84</v>
      </c>
      <c r="G61" s="14">
        <v>5104302.6884000003</v>
      </c>
      <c r="H61" s="14"/>
      <c r="I61" s="14"/>
      <c r="J61" s="7">
        <f t="shared" si="0"/>
        <v>9551215.6658999994</v>
      </c>
    </row>
    <row r="62" spans="1:10">
      <c r="A62" s="35">
        <v>55</v>
      </c>
      <c r="B62" s="22">
        <v>670068</v>
      </c>
      <c r="C62" s="18" t="s">
        <v>53</v>
      </c>
      <c r="D62" s="14">
        <v>0</v>
      </c>
      <c r="E62" s="14"/>
      <c r="F62" s="14">
        <v>3773879</v>
      </c>
      <c r="G62" s="14">
        <v>0</v>
      </c>
      <c r="H62" s="14"/>
      <c r="I62" s="14"/>
      <c r="J62" s="7">
        <f t="shared" si="0"/>
        <v>3773879</v>
      </c>
    </row>
    <row r="63" spans="1:10" ht="26.25" customHeight="1">
      <c r="A63" s="35">
        <v>56</v>
      </c>
      <c r="B63" s="22">
        <v>670070</v>
      </c>
      <c r="C63" s="23" t="s">
        <v>52</v>
      </c>
      <c r="D63" s="14">
        <v>0</v>
      </c>
      <c r="E63" s="14"/>
      <c r="F63" s="14">
        <v>0</v>
      </c>
      <c r="G63" s="14">
        <v>667444.39080000005</v>
      </c>
      <c r="H63" s="14"/>
      <c r="I63" s="14"/>
      <c r="J63" s="7">
        <f t="shared" si="0"/>
        <v>667444.39080000005</v>
      </c>
    </row>
    <row r="64" spans="1:10" ht="18" customHeight="1">
      <c r="A64" s="35">
        <v>57</v>
      </c>
      <c r="B64" s="22">
        <v>670072</v>
      </c>
      <c r="C64" s="18" t="s">
        <v>54</v>
      </c>
      <c r="D64" s="14">
        <v>0</v>
      </c>
      <c r="E64" s="14"/>
      <c r="F64" s="14">
        <v>3627958.9599999995</v>
      </c>
      <c r="G64" s="14">
        <v>0</v>
      </c>
      <c r="H64" s="14"/>
      <c r="I64" s="14"/>
      <c r="J64" s="7">
        <f t="shared" si="0"/>
        <v>3627958.9599999995</v>
      </c>
    </row>
    <row r="65" spans="1:10">
      <c r="A65" s="35">
        <v>58</v>
      </c>
      <c r="B65" s="17">
        <v>670081</v>
      </c>
      <c r="C65" s="24" t="s">
        <v>59</v>
      </c>
      <c r="D65" s="14">
        <v>0</v>
      </c>
      <c r="E65" s="14"/>
      <c r="F65" s="14">
        <v>0</v>
      </c>
      <c r="G65" s="14">
        <v>2842910</v>
      </c>
      <c r="H65" s="14"/>
      <c r="I65" s="14"/>
      <c r="J65" s="7">
        <f t="shared" si="0"/>
        <v>2842910</v>
      </c>
    </row>
    <row r="66" spans="1:10">
      <c r="A66" s="35">
        <v>59</v>
      </c>
      <c r="B66" s="19">
        <v>670082</v>
      </c>
      <c r="C66" s="24" t="s">
        <v>58</v>
      </c>
      <c r="D66" s="14">
        <v>0</v>
      </c>
      <c r="E66" s="14"/>
      <c r="F66" s="14">
        <v>0</v>
      </c>
      <c r="G66" s="14">
        <v>7561319</v>
      </c>
      <c r="H66" s="14"/>
      <c r="I66" s="14"/>
      <c r="J66" s="7">
        <f t="shared" si="0"/>
        <v>7561319</v>
      </c>
    </row>
    <row r="67" spans="1:10">
      <c r="A67" s="35">
        <v>60</v>
      </c>
      <c r="B67" s="17">
        <v>670084</v>
      </c>
      <c r="C67" s="18" t="s">
        <v>55</v>
      </c>
      <c r="D67" s="14">
        <v>0</v>
      </c>
      <c r="E67" s="14"/>
      <c r="F67" s="14">
        <v>24871786.039999999</v>
      </c>
      <c r="G67" s="14">
        <v>3678.4500000000007</v>
      </c>
      <c r="H67" s="14"/>
      <c r="I67" s="14"/>
      <c r="J67" s="7">
        <f t="shared" si="0"/>
        <v>24875464.489999998</v>
      </c>
    </row>
    <row r="68" spans="1:10">
      <c r="A68" s="35">
        <v>61</v>
      </c>
      <c r="B68" s="19">
        <v>670085</v>
      </c>
      <c r="C68" s="24" t="s">
        <v>91</v>
      </c>
      <c r="D68" s="14">
        <v>0</v>
      </c>
      <c r="E68" s="14"/>
      <c r="F68" s="14">
        <v>0</v>
      </c>
      <c r="G68" s="14">
        <v>2553649</v>
      </c>
      <c r="H68" s="14"/>
      <c r="I68" s="14"/>
      <c r="J68" s="7">
        <f t="shared" si="0"/>
        <v>2553649</v>
      </c>
    </row>
    <row r="69" spans="1:10">
      <c r="A69" s="35">
        <v>62</v>
      </c>
      <c r="B69" s="19">
        <v>670090</v>
      </c>
      <c r="C69" s="18" t="s">
        <v>92</v>
      </c>
      <c r="D69" s="14">
        <v>0</v>
      </c>
      <c r="E69" s="14"/>
      <c r="F69" s="14">
        <v>6084947.7600000007</v>
      </c>
      <c r="G69" s="14">
        <v>0</v>
      </c>
      <c r="H69" s="14"/>
      <c r="I69" s="14"/>
      <c r="J69" s="7">
        <f t="shared" si="0"/>
        <v>6084947.7600000007</v>
      </c>
    </row>
    <row r="70" spans="1:10" ht="21.75" customHeight="1">
      <c r="A70" s="35">
        <v>63</v>
      </c>
      <c r="B70" s="19">
        <v>670097</v>
      </c>
      <c r="C70" s="18" t="s">
        <v>57</v>
      </c>
      <c r="D70" s="14">
        <v>0</v>
      </c>
      <c r="E70" s="14"/>
      <c r="F70" s="14">
        <v>1290338.0100000005</v>
      </c>
      <c r="G70" s="14">
        <v>4782975.5906999996</v>
      </c>
      <c r="H70" s="14"/>
      <c r="I70" s="14"/>
      <c r="J70" s="7">
        <f t="shared" si="0"/>
        <v>6073313.6007000003</v>
      </c>
    </row>
    <row r="71" spans="1:10">
      <c r="A71" s="35">
        <v>64</v>
      </c>
      <c r="B71" s="19">
        <v>670099</v>
      </c>
      <c r="C71" s="18" t="s">
        <v>56</v>
      </c>
      <c r="D71" s="14">
        <v>0</v>
      </c>
      <c r="E71" s="14"/>
      <c r="F71" s="14">
        <v>2697543.109999998</v>
      </c>
      <c r="G71" s="14">
        <v>23314062.420238692</v>
      </c>
      <c r="H71" s="14"/>
      <c r="I71" s="14"/>
      <c r="J71" s="7">
        <f t="shared" si="0"/>
        <v>26011605.530238692</v>
      </c>
    </row>
    <row r="72" spans="1:10" ht="22.5" customHeight="1">
      <c r="A72" s="35">
        <v>65</v>
      </c>
      <c r="B72" s="17">
        <v>670104</v>
      </c>
      <c r="C72" s="24" t="s">
        <v>60</v>
      </c>
      <c r="D72" s="14">
        <v>0</v>
      </c>
      <c r="E72" s="14"/>
      <c r="F72" s="14">
        <v>0</v>
      </c>
      <c r="G72" s="14">
        <v>18641.475600000002</v>
      </c>
      <c r="H72" s="14"/>
      <c r="I72" s="14"/>
      <c r="J72" s="7">
        <f t="shared" si="0"/>
        <v>18641.475600000002</v>
      </c>
    </row>
    <row r="73" spans="1:10" ht="31.5">
      <c r="A73" s="35">
        <v>66</v>
      </c>
      <c r="B73" s="25">
        <v>670106</v>
      </c>
      <c r="C73" s="26" t="s">
        <v>63</v>
      </c>
      <c r="D73" s="14">
        <v>0</v>
      </c>
      <c r="E73" s="14"/>
      <c r="F73" s="14">
        <v>0</v>
      </c>
      <c r="G73" s="14">
        <v>53416.634000000005</v>
      </c>
      <c r="H73" s="14"/>
      <c r="I73" s="14"/>
      <c r="J73" s="7">
        <f t="shared" ref="J73:J92" si="1">D73+F73+G73+H73+I73</f>
        <v>53416.634000000005</v>
      </c>
    </row>
    <row r="74" spans="1:10" ht="21" customHeight="1">
      <c r="A74" s="35">
        <v>67</v>
      </c>
      <c r="B74" s="25">
        <v>670107</v>
      </c>
      <c r="C74" s="27" t="s">
        <v>94</v>
      </c>
      <c r="D74" s="14">
        <v>0</v>
      </c>
      <c r="E74" s="14"/>
      <c r="F74" s="14">
        <v>141034.57999999999</v>
      </c>
      <c r="G74" s="14">
        <v>0</v>
      </c>
      <c r="H74" s="14"/>
      <c r="I74" s="14"/>
      <c r="J74" s="7">
        <f t="shared" si="1"/>
        <v>141034.57999999999</v>
      </c>
    </row>
    <row r="75" spans="1:10">
      <c r="A75" s="35">
        <v>68</v>
      </c>
      <c r="B75" s="22">
        <v>670121</v>
      </c>
      <c r="C75" s="24" t="s">
        <v>61</v>
      </c>
      <c r="D75" s="14">
        <v>0</v>
      </c>
      <c r="E75" s="14"/>
      <c r="F75" s="14">
        <v>0</v>
      </c>
      <c r="G75" s="14">
        <v>129780.2521</v>
      </c>
      <c r="H75" s="14"/>
      <c r="I75" s="14"/>
      <c r="J75" s="7">
        <f t="shared" si="1"/>
        <v>129780.2521</v>
      </c>
    </row>
    <row r="76" spans="1:10" ht="21" customHeight="1">
      <c r="A76" s="35">
        <v>69</v>
      </c>
      <c r="B76" s="22">
        <v>670123</v>
      </c>
      <c r="C76" s="24" t="s">
        <v>62</v>
      </c>
      <c r="D76" s="14">
        <v>0</v>
      </c>
      <c r="E76" s="14"/>
      <c r="F76" s="14">
        <v>0</v>
      </c>
      <c r="G76" s="14">
        <v>0</v>
      </c>
      <c r="H76" s="14"/>
      <c r="I76" s="14"/>
      <c r="J76" s="7">
        <f t="shared" si="1"/>
        <v>0</v>
      </c>
    </row>
    <row r="77" spans="1:10" ht="42.75" customHeight="1">
      <c r="A77" s="35">
        <v>70</v>
      </c>
      <c r="B77" s="25">
        <v>670125</v>
      </c>
      <c r="C77" s="24" t="s">
        <v>95</v>
      </c>
      <c r="D77" s="14">
        <v>0</v>
      </c>
      <c r="E77" s="14"/>
      <c r="F77" s="14">
        <v>28589679.359999999</v>
      </c>
      <c r="G77" s="14">
        <v>0</v>
      </c>
      <c r="H77" s="14"/>
      <c r="I77" s="14"/>
      <c r="J77" s="7">
        <f t="shared" si="1"/>
        <v>28589679.359999999</v>
      </c>
    </row>
    <row r="78" spans="1:10">
      <c r="A78" s="35">
        <v>71</v>
      </c>
      <c r="B78" s="22">
        <v>670129</v>
      </c>
      <c r="C78" s="26" t="s">
        <v>76</v>
      </c>
      <c r="D78" s="14">
        <v>0</v>
      </c>
      <c r="E78" s="14"/>
      <c r="F78" s="14">
        <v>14364466.85</v>
      </c>
      <c r="G78" s="14">
        <v>0</v>
      </c>
      <c r="H78" s="14"/>
      <c r="I78" s="14"/>
      <c r="J78" s="7">
        <f t="shared" si="1"/>
        <v>14364466.85</v>
      </c>
    </row>
    <row r="79" spans="1:10">
      <c r="A79" s="35">
        <v>72</v>
      </c>
      <c r="B79" s="22">
        <v>670131</v>
      </c>
      <c r="C79" s="26" t="s">
        <v>96</v>
      </c>
      <c r="D79" s="14">
        <v>0</v>
      </c>
      <c r="E79" s="14"/>
      <c r="F79" s="14">
        <v>0</v>
      </c>
      <c r="G79" s="14">
        <v>55059.932000000001</v>
      </c>
      <c r="H79" s="14"/>
      <c r="I79" s="14"/>
      <c r="J79" s="7">
        <f t="shared" si="1"/>
        <v>55059.932000000001</v>
      </c>
    </row>
    <row r="80" spans="1:10">
      <c r="A80" s="35">
        <v>73</v>
      </c>
      <c r="B80" s="22">
        <v>670134</v>
      </c>
      <c r="C80" s="26" t="s">
        <v>64</v>
      </c>
      <c r="D80" s="14">
        <v>0</v>
      </c>
      <c r="E80" s="14"/>
      <c r="F80" s="14">
        <v>0</v>
      </c>
      <c r="G80" s="14">
        <v>0</v>
      </c>
      <c r="H80" s="14"/>
      <c r="I80" s="14"/>
      <c r="J80" s="7">
        <f t="shared" si="1"/>
        <v>0</v>
      </c>
    </row>
    <row r="81" spans="1:10">
      <c r="A81" s="35">
        <v>74</v>
      </c>
      <c r="B81" s="22">
        <v>670136</v>
      </c>
      <c r="C81" s="26" t="s">
        <v>66</v>
      </c>
      <c r="D81" s="14">
        <v>0</v>
      </c>
      <c r="E81" s="14"/>
      <c r="F81" s="14">
        <v>1097003.7699999996</v>
      </c>
      <c r="G81" s="14">
        <v>4254951.9783903658</v>
      </c>
      <c r="H81" s="14"/>
      <c r="I81" s="14"/>
      <c r="J81" s="7">
        <f t="shared" si="1"/>
        <v>5351955.7483903654</v>
      </c>
    </row>
    <row r="82" spans="1:10">
      <c r="A82" s="35">
        <v>75</v>
      </c>
      <c r="B82" s="22">
        <v>670139</v>
      </c>
      <c r="C82" s="26" t="s">
        <v>65</v>
      </c>
      <c r="D82" s="14">
        <v>0</v>
      </c>
      <c r="E82" s="14"/>
      <c r="F82" s="14"/>
      <c r="G82" s="14">
        <v>1195541</v>
      </c>
      <c r="H82" s="14"/>
      <c r="I82" s="14"/>
      <c r="J82" s="7">
        <f t="shared" si="1"/>
        <v>1195541</v>
      </c>
    </row>
    <row r="83" spans="1:10" ht="23.25" customHeight="1">
      <c r="A83" s="35">
        <v>76</v>
      </c>
      <c r="B83" s="28">
        <v>670141</v>
      </c>
      <c r="C83" s="26" t="s">
        <v>71</v>
      </c>
      <c r="D83" s="14">
        <v>0</v>
      </c>
      <c r="E83" s="14"/>
      <c r="F83" s="14">
        <v>0</v>
      </c>
      <c r="G83" s="14">
        <v>9437288</v>
      </c>
      <c r="H83" s="14"/>
      <c r="I83" s="14"/>
      <c r="J83" s="7">
        <f t="shared" si="1"/>
        <v>9437288</v>
      </c>
    </row>
    <row r="84" spans="1:10" ht="21" customHeight="1">
      <c r="A84" s="35">
        <v>77</v>
      </c>
      <c r="B84" s="22">
        <v>670143</v>
      </c>
      <c r="C84" s="26" t="s">
        <v>67</v>
      </c>
      <c r="D84" s="14">
        <v>0</v>
      </c>
      <c r="E84" s="14"/>
      <c r="F84" s="14">
        <v>0</v>
      </c>
      <c r="G84" s="14">
        <v>0</v>
      </c>
      <c r="H84" s="14"/>
      <c r="I84" s="14"/>
      <c r="J84" s="7">
        <f t="shared" si="1"/>
        <v>0</v>
      </c>
    </row>
    <row r="85" spans="1:10">
      <c r="A85" s="35">
        <v>78</v>
      </c>
      <c r="B85" s="17">
        <v>670145</v>
      </c>
      <c r="C85" s="29" t="s">
        <v>68</v>
      </c>
      <c r="D85" s="14">
        <v>0</v>
      </c>
      <c r="E85" s="14"/>
      <c r="F85" s="14">
        <v>0</v>
      </c>
      <c r="G85" s="14">
        <v>805621</v>
      </c>
      <c r="H85" s="14"/>
      <c r="I85" s="14"/>
      <c r="J85" s="7">
        <f t="shared" si="1"/>
        <v>805621</v>
      </c>
    </row>
    <row r="86" spans="1:10">
      <c r="A86" s="35">
        <v>79</v>
      </c>
      <c r="B86" s="17">
        <v>670147</v>
      </c>
      <c r="C86" s="29" t="s">
        <v>70</v>
      </c>
      <c r="D86" s="14">
        <v>17674577.150000013</v>
      </c>
      <c r="E86" s="14"/>
      <c r="F86" s="14">
        <v>0</v>
      </c>
      <c r="G86" s="14">
        <v>14813</v>
      </c>
      <c r="H86" s="14"/>
      <c r="I86" s="14"/>
      <c r="J86" s="7">
        <f t="shared" si="1"/>
        <v>17689390.150000013</v>
      </c>
    </row>
    <row r="87" spans="1:10">
      <c r="A87" s="35">
        <v>80</v>
      </c>
      <c r="B87" s="17">
        <v>670148</v>
      </c>
      <c r="C87" s="30" t="s">
        <v>97</v>
      </c>
      <c r="D87" s="14">
        <v>5301021.0100000016</v>
      </c>
      <c r="E87" s="14"/>
      <c r="F87" s="14">
        <v>0</v>
      </c>
      <c r="G87" s="14">
        <v>0</v>
      </c>
      <c r="H87" s="14"/>
      <c r="I87" s="14"/>
      <c r="J87" s="7">
        <f t="shared" si="1"/>
        <v>5301021.0100000016</v>
      </c>
    </row>
    <row r="88" spans="1:10">
      <c r="A88" s="35">
        <v>81</v>
      </c>
      <c r="B88" s="17">
        <v>670150</v>
      </c>
      <c r="C88" s="29" t="s">
        <v>72</v>
      </c>
      <c r="D88" s="14">
        <v>0</v>
      </c>
      <c r="E88" s="14"/>
      <c r="F88" s="14">
        <v>0</v>
      </c>
      <c r="G88" s="14">
        <v>7329.91</v>
      </c>
      <c r="H88" s="14"/>
      <c r="I88" s="14"/>
      <c r="J88" s="7">
        <f t="shared" si="1"/>
        <v>7329.91</v>
      </c>
    </row>
    <row r="89" spans="1:10">
      <c r="A89" s="35">
        <v>82</v>
      </c>
      <c r="B89" s="17">
        <v>670152</v>
      </c>
      <c r="C89" s="29" t="s">
        <v>73</v>
      </c>
      <c r="D89" s="14">
        <v>0</v>
      </c>
      <c r="E89" s="14"/>
      <c r="F89" s="14">
        <v>0</v>
      </c>
      <c r="G89" s="14">
        <v>7329.91</v>
      </c>
      <c r="H89" s="14"/>
      <c r="I89" s="14"/>
      <c r="J89" s="7">
        <f t="shared" si="1"/>
        <v>7329.91</v>
      </c>
    </row>
    <row r="90" spans="1:10">
      <c r="A90" s="35">
        <v>83</v>
      </c>
      <c r="B90" s="17">
        <v>670155</v>
      </c>
      <c r="C90" s="29" t="s">
        <v>98</v>
      </c>
      <c r="D90" s="14">
        <v>0</v>
      </c>
      <c r="E90" s="14"/>
      <c r="F90" s="14">
        <v>5145460.1999999974</v>
      </c>
      <c r="G90" s="14">
        <v>0</v>
      </c>
      <c r="H90" s="14"/>
      <c r="I90" s="14"/>
      <c r="J90" s="7">
        <f t="shared" si="1"/>
        <v>5145460.1999999974</v>
      </c>
    </row>
    <row r="91" spans="1:10" ht="30">
      <c r="A91" s="35">
        <v>84</v>
      </c>
      <c r="B91" s="17">
        <v>670156</v>
      </c>
      <c r="C91" s="24" t="s">
        <v>93</v>
      </c>
      <c r="D91" s="14">
        <v>0</v>
      </c>
      <c r="E91" s="14"/>
      <c r="F91" s="14"/>
      <c r="G91" s="14">
        <v>1603900.65795542</v>
      </c>
      <c r="H91" s="14"/>
      <c r="I91" s="14"/>
      <c r="J91" s="7">
        <f t="shared" si="1"/>
        <v>1603900.65795542</v>
      </c>
    </row>
    <row r="92" spans="1:10" ht="29.25" customHeight="1">
      <c r="A92" s="35">
        <v>85</v>
      </c>
      <c r="B92" s="19">
        <v>670157</v>
      </c>
      <c r="C92" s="18" t="s">
        <v>99</v>
      </c>
      <c r="D92" s="14">
        <v>20463357.34833334</v>
      </c>
      <c r="E92" s="14"/>
      <c r="F92" s="14">
        <v>1299733.3000000012</v>
      </c>
      <c r="G92" s="14">
        <v>23750071.679400511</v>
      </c>
      <c r="H92" s="14"/>
      <c r="I92" s="14"/>
      <c r="J92" s="7">
        <f t="shared" si="1"/>
        <v>45513162.327733852</v>
      </c>
    </row>
    <row r="93" spans="1:10" ht="31.5" customHeight="1">
      <c r="A93" s="35"/>
      <c r="B93" s="31"/>
      <c r="C93" s="11" t="s">
        <v>69</v>
      </c>
      <c r="D93" s="7">
        <f>SUM(D8:D92)</f>
        <v>1765174040.5883338</v>
      </c>
      <c r="E93" s="7">
        <f t="shared" ref="E93:J93" si="2">SUM(E8:E92)</f>
        <v>216538782</v>
      </c>
      <c r="F93" s="7">
        <f t="shared" si="2"/>
        <v>447183176.91665113</v>
      </c>
      <c r="G93" s="7">
        <f t="shared" si="2"/>
        <v>1584581747.9004126</v>
      </c>
      <c r="H93" s="7">
        <f t="shared" si="2"/>
        <v>242202938.08172026</v>
      </c>
      <c r="I93" s="7">
        <f t="shared" si="2"/>
        <v>4187730</v>
      </c>
      <c r="J93" s="7">
        <f t="shared" si="2"/>
        <v>4043329633.4871178</v>
      </c>
    </row>
    <row r="94" spans="1:10">
      <c r="I94" s="15"/>
      <c r="J94" s="9"/>
    </row>
    <row r="95" spans="1:10">
      <c r="I95" s="15"/>
      <c r="J95" s="9"/>
    </row>
    <row r="96" spans="1:10">
      <c r="J96" s="9"/>
    </row>
    <row r="97" spans="10:10">
      <c r="J97" s="9"/>
    </row>
  </sheetData>
  <mergeCells count="8">
    <mergeCell ref="H1:J1"/>
    <mergeCell ref="C2:J2"/>
    <mergeCell ref="C4:J4"/>
    <mergeCell ref="A5:H5"/>
    <mergeCell ref="A6:A7"/>
    <mergeCell ref="C6:J6"/>
    <mergeCell ref="H3:J3"/>
    <mergeCell ref="B6:B7"/>
  </mergeCells>
  <pageMargins left="0.31496062992125984" right="0.31496062992125984" top="0.35433070866141736" bottom="0.35433070866141736" header="0.31496062992125984" footer="0.31496062992125984"/>
  <pageSetup paperSize="9" scale="49" fitToHeight="2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1:J101"/>
  <sheetViews>
    <sheetView zoomScale="70" zoomScaleNormal="70" workbookViewId="0">
      <pane xSplit="3" ySplit="7" topLeftCell="D80" activePane="bottomRight" state="frozen"/>
      <selection pane="topRight" activeCell="C1" sqref="C1"/>
      <selection pane="bottomLeft" activeCell="A8" sqref="A8"/>
      <selection pane="bottomRight" activeCell="D8" sqref="D8:I92"/>
    </sheetView>
  </sheetViews>
  <sheetFormatPr defaultColWidth="8.85546875" defaultRowHeight="18.75"/>
  <cols>
    <col min="1" max="1" width="6.7109375" style="34" customWidth="1"/>
    <col min="2" max="2" width="10.42578125" style="3" customWidth="1"/>
    <col min="3" max="3" width="62.42578125" style="3" customWidth="1"/>
    <col min="4" max="4" width="23.140625" style="3" customWidth="1"/>
    <col min="5" max="5" width="16.42578125" style="3" customWidth="1"/>
    <col min="6" max="6" width="18.42578125" style="3" customWidth="1"/>
    <col min="7" max="7" width="22.140625" style="3" customWidth="1"/>
    <col min="8" max="8" width="16.42578125" style="3" customWidth="1"/>
    <col min="9" max="9" width="18.28515625" style="3" customWidth="1"/>
    <col min="10" max="10" width="21.42578125" style="2" customWidth="1"/>
    <col min="11" max="16384" width="8.85546875" style="3"/>
  </cols>
  <sheetData>
    <row r="1" spans="1:10" ht="24.75" customHeight="1">
      <c r="A1" s="38"/>
      <c r="B1" s="1"/>
      <c r="C1" s="1"/>
      <c r="D1" s="1"/>
      <c r="E1" s="1"/>
      <c r="F1" s="1"/>
      <c r="G1" s="1"/>
      <c r="H1" s="46" t="s">
        <v>75</v>
      </c>
      <c r="I1" s="46"/>
      <c r="J1" s="46"/>
    </row>
    <row r="2" spans="1:10" s="13" customFormat="1" ht="25.5" customHeight="1">
      <c r="A2" s="32"/>
      <c r="B2" s="12"/>
      <c r="C2" s="52" t="str">
        <f>макс!C2</f>
        <v>Утверждено на заседании Комиссии по разработке Территориальной программы ОМС от 28.12.2023 года</v>
      </c>
      <c r="D2" s="52"/>
      <c r="E2" s="52"/>
      <c r="F2" s="52"/>
      <c r="G2" s="52"/>
      <c r="H2" s="52"/>
      <c r="I2" s="52"/>
      <c r="J2" s="52"/>
    </row>
    <row r="3" spans="1:10">
      <c r="A3" s="39"/>
      <c r="B3" s="4"/>
      <c r="C3" s="4"/>
      <c r="D3" s="4"/>
      <c r="E3" s="4"/>
      <c r="F3" s="8"/>
      <c r="G3" s="8"/>
      <c r="H3" s="46"/>
      <c r="I3" s="46"/>
      <c r="J3" s="46"/>
    </row>
    <row r="4" spans="1:10">
      <c r="A4" s="39"/>
      <c r="B4" s="4"/>
      <c r="C4" s="47" t="str">
        <f>макс!C4</f>
        <v>Стоимость медицинской помощи в разрезе медицинских и страховых медицинских организаций на 2023 год</v>
      </c>
      <c r="D4" s="47"/>
      <c r="E4" s="47"/>
      <c r="F4" s="47"/>
      <c r="G4" s="47"/>
      <c r="H4" s="47"/>
      <c r="I4" s="47"/>
      <c r="J4" s="47"/>
    </row>
    <row r="5" spans="1:10" ht="24" customHeight="1">
      <c r="A5" s="47"/>
      <c r="B5" s="47"/>
      <c r="C5" s="47"/>
      <c r="D5" s="47"/>
      <c r="E5" s="47"/>
      <c r="F5" s="47"/>
      <c r="G5" s="47"/>
      <c r="H5" s="47"/>
      <c r="I5" s="40"/>
      <c r="J5" s="10" t="s">
        <v>74</v>
      </c>
    </row>
    <row r="6" spans="1:10" ht="21.6" customHeight="1">
      <c r="A6" s="45" t="s">
        <v>1</v>
      </c>
      <c r="B6" s="45" t="s">
        <v>79</v>
      </c>
      <c r="C6" s="48" t="s">
        <v>103</v>
      </c>
      <c r="D6" s="49"/>
      <c r="E6" s="49"/>
      <c r="F6" s="49"/>
      <c r="G6" s="49"/>
      <c r="H6" s="49"/>
      <c r="I6" s="49"/>
      <c r="J6" s="50"/>
    </row>
    <row r="7" spans="1:10" ht="135" customHeight="1">
      <c r="A7" s="45"/>
      <c r="B7" s="45" t="s">
        <v>79</v>
      </c>
      <c r="C7" s="5" t="s">
        <v>2</v>
      </c>
      <c r="D7" s="5" t="s">
        <v>3</v>
      </c>
      <c r="E7" s="5" t="s">
        <v>4</v>
      </c>
      <c r="F7" s="5" t="s">
        <v>5</v>
      </c>
      <c r="G7" s="5" t="s">
        <v>6</v>
      </c>
      <c r="H7" s="5" t="s">
        <v>7</v>
      </c>
      <c r="I7" s="5" t="s">
        <v>102</v>
      </c>
      <c r="J7" s="6" t="s">
        <v>80</v>
      </c>
    </row>
    <row r="8" spans="1:10" ht="43.5" customHeight="1">
      <c r="A8" s="35">
        <v>1</v>
      </c>
      <c r="B8" s="17">
        <v>670001</v>
      </c>
      <c r="C8" s="18" t="s">
        <v>12</v>
      </c>
      <c r="D8" s="14">
        <v>0</v>
      </c>
      <c r="E8" s="14"/>
      <c r="F8" s="14">
        <v>0</v>
      </c>
      <c r="G8" s="14">
        <v>6787946</v>
      </c>
      <c r="H8" s="14"/>
      <c r="I8" s="14"/>
      <c r="J8" s="7">
        <f>D8+F8+G8+H8+I8</f>
        <v>6787946</v>
      </c>
    </row>
    <row r="9" spans="1:10" ht="39.75" customHeight="1">
      <c r="A9" s="35">
        <v>2</v>
      </c>
      <c r="B9" s="19">
        <v>670002</v>
      </c>
      <c r="C9" s="18" t="s">
        <v>8</v>
      </c>
      <c r="D9" s="14">
        <v>688177068.77249992</v>
      </c>
      <c r="E9" s="14">
        <v>134823349</v>
      </c>
      <c r="F9" s="14">
        <v>35867607.549999997</v>
      </c>
      <c r="G9" s="14">
        <v>32708580.420400001</v>
      </c>
      <c r="H9" s="14"/>
      <c r="I9" s="14">
        <v>3778340</v>
      </c>
      <c r="J9" s="7">
        <f t="shared" ref="J9:J72" si="0">D9+F9+G9+H9+I9</f>
        <v>760531596.74289989</v>
      </c>
    </row>
    <row r="10" spans="1:10" ht="39.75" customHeight="1">
      <c r="A10" s="35">
        <v>3</v>
      </c>
      <c r="B10" s="19">
        <v>670003</v>
      </c>
      <c r="C10" s="18" t="s">
        <v>9</v>
      </c>
      <c r="D10" s="14">
        <v>80449701.534999907</v>
      </c>
      <c r="E10" s="14">
        <v>2169610</v>
      </c>
      <c r="F10" s="14">
        <v>15070420.830000002</v>
      </c>
      <c r="G10" s="14">
        <v>21130509.5112</v>
      </c>
      <c r="H10" s="14"/>
      <c r="I10" s="14">
        <v>3753840</v>
      </c>
      <c r="J10" s="7">
        <f t="shared" si="0"/>
        <v>120404471.8761999</v>
      </c>
    </row>
    <row r="11" spans="1:10" ht="39" customHeight="1">
      <c r="A11" s="35">
        <v>4</v>
      </c>
      <c r="B11" s="17">
        <v>670004</v>
      </c>
      <c r="C11" s="18" t="s">
        <v>10</v>
      </c>
      <c r="D11" s="14">
        <v>0</v>
      </c>
      <c r="E11" s="14"/>
      <c r="F11" s="14">
        <v>0</v>
      </c>
      <c r="G11" s="14">
        <v>33788380</v>
      </c>
      <c r="H11" s="14"/>
      <c r="I11" s="14"/>
      <c r="J11" s="7">
        <f t="shared" si="0"/>
        <v>33788380</v>
      </c>
    </row>
    <row r="12" spans="1:10" ht="35.25" customHeight="1">
      <c r="A12" s="35">
        <v>5</v>
      </c>
      <c r="B12" s="19">
        <v>670005</v>
      </c>
      <c r="C12" s="18" t="s">
        <v>11</v>
      </c>
      <c r="D12" s="14">
        <v>269406397.12500024</v>
      </c>
      <c r="E12" s="14">
        <v>47652568</v>
      </c>
      <c r="F12" s="14">
        <v>292343110.19999999</v>
      </c>
      <c r="G12" s="14">
        <v>69066846.047499999</v>
      </c>
      <c r="H12" s="14"/>
      <c r="I12" s="14"/>
      <c r="J12" s="7">
        <f t="shared" si="0"/>
        <v>630816353.3725003</v>
      </c>
    </row>
    <row r="13" spans="1:10" ht="34.5" customHeight="1">
      <c r="A13" s="35">
        <v>6</v>
      </c>
      <c r="B13" s="17">
        <v>670006</v>
      </c>
      <c r="C13" s="18" t="s">
        <v>47</v>
      </c>
      <c r="D13" s="14">
        <v>8972581.1600000001</v>
      </c>
      <c r="E13" s="14"/>
      <c r="F13" s="14">
        <v>0</v>
      </c>
      <c r="G13" s="14">
        <v>0</v>
      </c>
      <c r="H13" s="14"/>
      <c r="I13" s="14"/>
      <c r="J13" s="7">
        <f t="shared" si="0"/>
        <v>8972581.1600000001</v>
      </c>
    </row>
    <row r="14" spans="1:10" ht="30" customHeight="1">
      <c r="A14" s="35">
        <v>7</v>
      </c>
      <c r="B14" s="17">
        <v>670008</v>
      </c>
      <c r="C14" s="18" t="s">
        <v>84</v>
      </c>
      <c r="D14" s="14">
        <v>0</v>
      </c>
      <c r="E14" s="14"/>
      <c r="F14" s="14">
        <v>0</v>
      </c>
      <c r="G14" s="14">
        <v>10977410</v>
      </c>
      <c r="H14" s="14"/>
      <c r="I14" s="14"/>
      <c r="J14" s="7">
        <f t="shared" si="0"/>
        <v>10977410</v>
      </c>
    </row>
    <row r="15" spans="1:10" ht="19.5" customHeight="1">
      <c r="A15" s="35">
        <v>8</v>
      </c>
      <c r="B15" s="17">
        <v>670009</v>
      </c>
      <c r="C15" s="18" t="s">
        <v>37</v>
      </c>
      <c r="D15" s="14">
        <v>0</v>
      </c>
      <c r="E15" s="14"/>
      <c r="F15" s="14">
        <v>0</v>
      </c>
      <c r="G15" s="14">
        <v>9332490</v>
      </c>
      <c r="H15" s="14"/>
      <c r="I15" s="14"/>
      <c r="J15" s="7">
        <f t="shared" si="0"/>
        <v>9332490</v>
      </c>
    </row>
    <row r="16" spans="1:10" ht="19.5" customHeight="1">
      <c r="A16" s="35">
        <v>9</v>
      </c>
      <c r="B16" s="17">
        <v>670010</v>
      </c>
      <c r="C16" s="18" t="s">
        <v>40</v>
      </c>
      <c r="D16" s="14">
        <v>0</v>
      </c>
      <c r="E16" s="14"/>
      <c r="F16" s="14">
        <v>0</v>
      </c>
      <c r="G16" s="14">
        <v>14108470</v>
      </c>
      <c r="H16" s="14"/>
      <c r="I16" s="14"/>
      <c r="J16" s="7">
        <f t="shared" si="0"/>
        <v>14108470</v>
      </c>
    </row>
    <row r="17" spans="1:10" ht="27.75" customHeight="1">
      <c r="A17" s="35">
        <v>10</v>
      </c>
      <c r="B17" s="17">
        <v>670011</v>
      </c>
      <c r="C17" s="18" t="s">
        <v>44</v>
      </c>
      <c r="D17" s="14">
        <v>0</v>
      </c>
      <c r="E17" s="14"/>
      <c r="F17" s="14">
        <v>0</v>
      </c>
      <c r="G17" s="14">
        <v>5830830</v>
      </c>
      <c r="H17" s="14"/>
      <c r="I17" s="14"/>
      <c r="J17" s="7">
        <f t="shared" si="0"/>
        <v>5830830</v>
      </c>
    </row>
    <row r="18" spans="1:10" ht="19.5" customHeight="1">
      <c r="A18" s="35">
        <v>11</v>
      </c>
      <c r="B18" s="19">
        <v>670012</v>
      </c>
      <c r="C18" s="18" t="s">
        <v>85</v>
      </c>
      <c r="D18" s="14">
        <v>0</v>
      </c>
      <c r="E18" s="14"/>
      <c r="F18" s="14">
        <v>0</v>
      </c>
      <c r="G18" s="14">
        <v>109019940.72541216</v>
      </c>
      <c r="H18" s="14">
        <v>19446196.809422296</v>
      </c>
      <c r="I18" s="14"/>
      <c r="J18" s="7">
        <f t="shared" si="0"/>
        <v>128466137.53483446</v>
      </c>
    </row>
    <row r="19" spans="1:10" ht="30.75" customHeight="1">
      <c r="A19" s="35">
        <v>12</v>
      </c>
      <c r="B19" s="19">
        <v>670013</v>
      </c>
      <c r="C19" s="18" t="s">
        <v>28</v>
      </c>
      <c r="D19" s="14">
        <v>2413163.7508333349</v>
      </c>
      <c r="E19" s="14"/>
      <c r="F19" s="14">
        <v>1218315.4000000004</v>
      </c>
      <c r="G19" s="14">
        <v>6731284.409400641</v>
      </c>
      <c r="H19" s="14"/>
      <c r="I19" s="14"/>
      <c r="J19" s="7">
        <f t="shared" si="0"/>
        <v>10362763.560233977</v>
      </c>
    </row>
    <row r="20" spans="1:10" ht="31.5" customHeight="1">
      <c r="A20" s="35">
        <v>13</v>
      </c>
      <c r="B20" s="19">
        <v>670015</v>
      </c>
      <c r="C20" s="18" t="s">
        <v>29</v>
      </c>
      <c r="D20" s="14">
        <v>55254163.432499997</v>
      </c>
      <c r="E20" s="14"/>
      <c r="F20" s="14">
        <v>9105484.4300000127</v>
      </c>
      <c r="G20" s="14">
        <v>169234934.06122848</v>
      </c>
      <c r="H20" s="14"/>
      <c r="I20" s="14"/>
      <c r="J20" s="7">
        <f t="shared" si="0"/>
        <v>233594581.9237285</v>
      </c>
    </row>
    <row r="21" spans="1:10">
      <c r="A21" s="35">
        <v>14</v>
      </c>
      <c r="B21" s="19">
        <v>670017</v>
      </c>
      <c r="C21" s="18" t="s">
        <v>30</v>
      </c>
      <c r="D21" s="14">
        <v>3482756.5474999989</v>
      </c>
      <c r="E21" s="14"/>
      <c r="F21" s="14">
        <v>814381.57000000041</v>
      </c>
      <c r="G21" s="14">
        <v>7831117.0897098565</v>
      </c>
      <c r="H21" s="14"/>
      <c r="I21" s="14"/>
      <c r="J21" s="7">
        <f t="shared" si="0"/>
        <v>12128255.207209855</v>
      </c>
    </row>
    <row r="22" spans="1:10">
      <c r="A22" s="35">
        <v>15</v>
      </c>
      <c r="B22" s="19">
        <v>670018</v>
      </c>
      <c r="C22" s="18" t="s">
        <v>31</v>
      </c>
      <c r="D22" s="14">
        <v>27383962.818333331</v>
      </c>
      <c r="E22" s="14"/>
      <c r="F22" s="14">
        <v>12388990.699999996</v>
      </c>
      <c r="G22" s="14">
        <v>74614908.151882455</v>
      </c>
      <c r="H22" s="14"/>
      <c r="I22" s="14"/>
      <c r="J22" s="7">
        <f t="shared" si="0"/>
        <v>114387861.67021579</v>
      </c>
    </row>
    <row r="23" spans="1:10">
      <c r="A23" s="35">
        <v>16</v>
      </c>
      <c r="B23" s="19">
        <v>670019</v>
      </c>
      <c r="C23" s="18" t="s">
        <v>32</v>
      </c>
      <c r="D23" s="14">
        <v>291451.41999999987</v>
      </c>
      <c r="E23" s="14"/>
      <c r="F23" s="14">
        <v>389073.1999999999</v>
      </c>
      <c r="G23" s="14">
        <v>661952.05649999995</v>
      </c>
      <c r="H23" s="14"/>
      <c r="I23" s="14"/>
      <c r="J23" s="7">
        <f t="shared" si="0"/>
        <v>1342476.6764999996</v>
      </c>
    </row>
    <row r="24" spans="1:10" ht="22.7" customHeight="1">
      <c r="A24" s="35">
        <v>17</v>
      </c>
      <c r="B24" s="19">
        <v>670020</v>
      </c>
      <c r="C24" s="18" t="s">
        <v>101</v>
      </c>
      <c r="D24" s="14">
        <v>2030496.2558333313</v>
      </c>
      <c r="E24" s="14"/>
      <c r="F24" s="14">
        <v>1139581.49</v>
      </c>
      <c r="G24" s="14">
        <v>8185008.0674142782</v>
      </c>
      <c r="H24" s="14"/>
      <c r="I24" s="14"/>
      <c r="J24" s="7">
        <f t="shared" si="0"/>
        <v>11355085.81324761</v>
      </c>
    </row>
    <row r="25" spans="1:10">
      <c r="A25" s="35">
        <v>18</v>
      </c>
      <c r="B25" s="19">
        <v>670021</v>
      </c>
      <c r="C25" s="18" t="s">
        <v>33</v>
      </c>
      <c r="D25" s="14">
        <v>109346.96000000005</v>
      </c>
      <c r="E25" s="14"/>
      <c r="F25" s="14">
        <v>197211.78999999995</v>
      </c>
      <c r="G25" s="14">
        <v>1162201.7660085759</v>
      </c>
      <c r="H25" s="14"/>
      <c r="I25" s="14"/>
      <c r="J25" s="7">
        <f t="shared" si="0"/>
        <v>1468760.5160085759</v>
      </c>
    </row>
    <row r="26" spans="1:10">
      <c r="A26" s="35">
        <v>19</v>
      </c>
      <c r="B26" s="19">
        <v>670022</v>
      </c>
      <c r="C26" s="18" t="s">
        <v>34</v>
      </c>
      <c r="D26" s="14">
        <v>2183834.8650000002</v>
      </c>
      <c r="E26" s="14"/>
      <c r="F26" s="14">
        <v>998533.12000000011</v>
      </c>
      <c r="G26" s="14">
        <v>11626656.321079381</v>
      </c>
      <c r="H26" s="14"/>
      <c r="I26" s="14"/>
      <c r="J26" s="7">
        <f t="shared" si="0"/>
        <v>14809024.30607938</v>
      </c>
    </row>
    <row r="27" spans="1:10" ht="36" customHeight="1">
      <c r="A27" s="35">
        <v>20</v>
      </c>
      <c r="B27" s="19">
        <v>670023</v>
      </c>
      <c r="C27" s="18" t="s">
        <v>35</v>
      </c>
      <c r="D27" s="14">
        <v>2048420.2591666672</v>
      </c>
      <c r="E27" s="14"/>
      <c r="F27" s="14">
        <v>731411.61000000057</v>
      </c>
      <c r="G27" s="14">
        <v>5253430.5198656414</v>
      </c>
      <c r="H27" s="14"/>
      <c r="I27" s="14"/>
      <c r="J27" s="7">
        <f t="shared" si="0"/>
        <v>8033262.3890323089</v>
      </c>
    </row>
    <row r="28" spans="1:10" ht="36" customHeight="1">
      <c r="A28" s="35">
        <v>21</v>
      </c>
      <c r="B28" s="19">
        <v>670024</v>
      </c>
      <c r="C28" s="18" t="s">
        <v>86</v>
      </c>
      <c r="D28" s="14">
        <v>2316956.4800000014</v>
      </c>
      <c r="E28" s="14"/>
      <c r="F28" s="14">
        <v>1418232.4099999997</v>
      </c>
      <c r="G28" s="14">
        <v>11486778.165920766</v>
      </c>
      <c r="H28" s="14"/>
      <c r="I28" s="14"/>
      <c r="J28" s="7">
        <f t="shared" si="0"/>
        <v>15221967.055920767</v>
      </c>
    </row>
    <row r="29" spans="1:10" ht="36" customHeight="1">
      <c r="A29" s="35">
        <v>22</v>
      </c>
      <c r="B29" s="19">
        <v>670026</v>
      </c>
      <c r="C29" s="18" t="s">
        <v>77</v>
      </c>
      <c r="D29" s="14">
        <v>19251431.604166657</v>
      </c>
      <c r="E29" s="14"/>
      <c r="F29" s="14">
        <v>5508520.1499999957</v>
      </c>
      <c r="G29" s="14">
        <v>55269977.541416086</v>
      </c>
      <c r="H29" s="14"/>
      <c r="I29" s="14"/>
      <c r="J29" s="7">
        <f t="shared" si="0"/>
        <v>80029929.295582741</v>
      </c>
    </row>
    <row r="30" spans="1:10" ht="36" customHeight="1">
      <c r="A30" s="35">
        <v>23</v>
      </c>
      <c r="B30" s="19">
        <v>670027</v>
      </c>
      <c r="C30" s="18" t="s">
        <v>38</v>
      </c>
      <c r="D30" s="14">
        <v>156437073.28333309</v>
      </c>
      <c r="E30" s="14"/>
      <c r="F30" s="14">
        <v>21559630.34999999</v>
      </c>
      <c r="G30" s="14">
        <v>245929926.64643079</v>
      </c>
      <c r="H30" s="14"/>
      <c r="I30" s="14"/>
      <c r="J30" s="7">
        <f t="shared" si="0"/>
        <v>423926630.27976388</v>
      </c>
    </row>
    <row r="31" spans="1:10" ht="36" customHeight="1">
      <c r="A31" s="35">
        <v>24</v>
      </c>
      <c r="B31" s="19">
        <v>670028</v>
      </c>
      <c r="C31" s="18" t="s">
        <v>39</v>
      </c>
      <c r="D31" s="14">
        <v>4275284.5650000004</v>
      </c>
      <c r="E31" s="14"/>
      <c r="F31" s="14">
        <v>1205844.4300000006</v>
      </c>
      <c r="G31" s="14">
        <v>8014541.7617406733</v>
      </c>
      <c r="H31" s="14"/>
      <c r="I31" s="14"/>
      <c r="J31" s="7">
        <f t="shared" si="0"/>
        <v>13495670.756740674</v>
      </c>
    </row>
    <row r="32" spans="1:10" ht="21" customHeight="1">
      <c r="A32" s="35">
        <v>25</v>
      </c>
      <c r="B32" s="20">
        <v>670029</v>
      </c>
      <c r="C32" s="21" t="s">
        <v>87</v>
      </c>
      <c r="D32" s="14">
        <v>186402505.59000015</v>
      </c>
      <c r="E32" s="14"/>
      <c r="F32" s="14">
        <v>16345348.09999999</v>
      </c>
      <c r="G32" s="14">
        <v>230070611.23841149</v>
      </c>
      <c r="H32" s="14"/>
      <c r="I32" s="14"/>
      <c r="J32" s="7">
        <f t="shared" si="0"/>
        <v>432818464.9284116</v>
      </c>
    </row>
    <row r="33" spans="1:10">
      <c r="A33" s="35">
        <v>26</v>
      </c>
      <c r="B33" s="19">
        <v>670030</v>
      </c>
      <c r="C33" s="18" t="s">
        <v>100</v>
      </c>
      <c r="D33" s="14">
        <v>27910313.920833334</v>
      </c>
      <c r="E33" s="14"/>
      <c r="F33" s="14">
        <v>10219635.020000003</v>
      </c>
      <c r="G33" s="14">
        <v>87297712.594573736</v>
      </c>
      <c r="H33" s="14"/>
      <c r="I33" s="14"/>
      <c r="J33" s="7">
        <f t="shared" si="0"/>
        <v>125427661.53540707</v>
      </c>
    </row>
    <row r="34" spans="1:10">
      <c r="A34" s="35">
        <v>27</v>
      </c>
      <c r="B34" s="19">
        <v>670033</v>
      </c>
      <c r="C34" s="18" t="s">
        <v>42</v>
      </c>
      <c r="D34" s="14">
        <v>1986449.2399999995</v>
      </c>
      <c r="E34" s="14"/>
      <c r="F34" s="14">
        <v>491688.74999999983</v>
      </c>
      <c r="G34" s="14">
        <v>2247691.9722826919</v>
      </c>
      <c r="H34" s="14"/>
      <c r="I34" s="14"/>
      <c r="J34" s="7">
        <f t="shared" si="0"/>
        <v>4725829.9622826912</v>
      </c>
    </row>
    <row r="35" spans="1:10" ht="22.5" customHeight="1">
      <c r="A35" s="35">
        <v>28</v>
      </c>
      <c r="B35" s="19">
        <v>670035</v>
      </c>
      <c r="C35" s="18" t="s">
        <v>43</v>
      </c>
      <c r="D35" s="14">
        <v>1133626.4500000007</v>
      </c>
      <c r="E35" s="14"/>
      <c r="F35" s="14">
        <v>548982.77000000014</v>
      </c>
      <c r="G35" s="14">
        <v>2596544.4027222721</v>
      </c>
      <c r="H35" s="14"/>
      <c r="I35" s="14"/>
      <c r="J35" s="7">
        <f t="shared" si="0"/>
        <v>4279153.6227222728</v>
      </c>
    </row>
    <row r="36" spans="1:10" ht="23.25" customHeight="1">
      <c r="A36" s="35">
        <v>29</v>
      </c>
      <c r="B36" s="19">
        <v>670036</v>
      </c>
      <c r="C36" s="18" t="s">
        <v>45</v>
      </c>
      <c r="D36" s="14">
        <v>53901279.900000073</v>
      </c>
      <c r="E36" s="14"/>
      <c r="F36" s="14">
        <v>9859272.3300000094</v>
      </c>
      <c r="G36" s="14">
        <v>99026621.400102526</v>
      </c>
      <c r="H36" s="14"/>
      <c r="I36" s="14"/>
      <c r="J36" s="7">
        <f t="shared" si="0"/>
        <v>162787173.6301026</v>
      </c>
    </row>
    <row r="37" spans="1:10">
      <c r="A37" s="35">
        <v>30</v>
      </c>
      <c r="B37" s="19">
        <v>670037</v>
      </c>
      <c r="C37" s="18" t="s">
        <v>36</v>
      </c>
      <c r="D37" s="14">
        <v>474966.63999999966</v>
      </c>
      <c r="E37" s="14"/>
      <c r="F37" s="14">
        <v>294329.80999999988</v>
      </c>
      <c r="G37" s="14">
        <v>791385.70519184007</v>
      </c>
      <c r="H37" s="14"/>
      <c r="I37" s="14"/>
      <c r="J37" s="7">
        <f t="shared" si="0"/>
        <v>1560682.1551918397</v>
      </c>
    </row>
    <row r="38" spans="1:10">
      <c r="A38" s="35">
        <v>31</v>
      </c>
      <c r="B38" s="19">
        <v>670039</v>
      </c>
      <c r="C38" s="18" t="s">
        <v>19</v>
      </c>
      <c r="D38" s="14">
        <v>0</v>
      </c>
      <c r="E38" s="14"/>
      <c r="F38" s="14">
        <v>7117778.8000000007</v>
      </c>
      <c r="G38" s="14">
        <v>107584938.71095996</v>
      </c>
      <c r="H38" s="14"/>
      <c r="I38" s="14"/>
      <c r="J38" s="7">
        <f t="shared" si="0"/>
        <v>114702717.51095995</v>
      </c>
    </row>
    <row r="39" spans="1:10">
      <c r="A39" s="35">
        <v>32</v>
      </c>
      <c r="B39" s="19">
        <v>670040</v>
      </c>
      <c r="C39" s="18" t="s">
        <v>20</v>
      </c>
      <c r="D39" s="14">
        <v>0</v>
      </c>
      <c r="E39" s="14"/>
      <c r="F39" s="14">
        <v>13350995.110000003</v>
      </c>
      <c r="G39" s="14">
        <v>77810436.201972395</v>
      </c>
      <c r="H39" s="14"/>
      <c r="I39" s="14"/>
      <c r="J39" s="7">
        <f t="shared" si="0"/>
        <v>91161431.311972395</v>
      </c>
    </row>
    <row r="40" spans="1:10">
      <c r="A40" s="35">
        <v>33</v>
      </c>
      <c r="B40" s="19">
        <v>670041</v>
      </c>
      <c r="C40" s="18" t="s">
        <v>21</v>
      </c>
      <c r="D40" s="14">
        <v>0</v>
      </c>
      <c r="E40" s="14"/>
      <c r="F40" s="14">
        <v>6053533.7600000026</v>
      </c>
      <c r="G40" s="14">
        <v>83401022.697033912</v>
      </c>
      <c r="H40" s="14"/>
      <c r="I40" s="14"/>
      <c r="J40" s="7">
        <f t="shared" si="0"/>
        <v>89454556.457033917</v>
      </c>
    </row>
    <row r="41" spans="1:10">
      <c r="A41" s="35">
        <v>34</v>
      </c>
      <c r="B41" s="19">
        <v>670042</v>
      </c>
      <c r="C41" s="18" t="s">
        <v>22</v>
      </c>
      <c r="D41" s="14">
        <v>0</v>
      </c>
      <c r="E41" s="14"/>
      <c r="F41" s="14">
        <v>5553972.1200000038</v>
      </c>
      <c r="G41" s="14">
        <v>55490984.860632122</v>
      </c>
      <c r="H41" s="14"/>
      <c r="I41" s="14"/>
      <c r="J41" s="7">
        <f t="shared" si="0"/>
        <v>61044956.980632126</v>
      </c>
    </row>
    <row r="42" spans="1:10">
      <c r="A42" s="35">
        <v>35</v>
      </c>
      <c r="B42" s="19">
        <v>670043</v>
      </c>
      <c r="C42" s="18" t="s">
        <v>23</v>
      </c>
      <c r="D42" s="14">
        <v>0</v>
      </c>
      <c r="E42" s="14"/>
      <c r="F42" s="14">
        <v>2781563.8899999997</v>
      </c>
      <c r="G42" s="14">
        <v>31766730.287402593</v>
      </c>
      <c r="H42" s="14"/>
      <c r="I42" s="14"/>
      <c r="J42" s="7">
        <f t="shared" si="0"/>
        <v>34548294.177402593</v>
      </c>
    </row>
    <row r="43" spans="1:10" ht="20.25" customHeight="1">
      <c r="A43" s="35">
        <v>36</v>
      </c>
      <c r="B43" s="19">
        <v>670044</v>
      </c>
      <c r="C43" s="18" t="s">
        <v>24</v>
      </c>
      <c r="D43" s="14">
        <v>0</v>
      </c>
      <c r="E43" s="14"/>
      <c r="F43" s="14">
        <v>1893160.0999999999</v>
      </c>
      <c r="G43" s="14">
        <v>24273695.444242764</v>
      </c>
      <c r="H43" s="14"/>
      <c r="I43" s="14"/>
      <c r="J43" s="7">
        <f t="shared" si="0"/>
        <v>26166855.544242766</v>
      </c>
    </row>
    <row r="44" spans="1:10" ht="30" customHeight="1">
      <c r="A44" s="35">
        <v>37</v>
      </c>
      <c r="B44" s="19">
        <v>670045</v>
      </c>
      <c r="C44" s="18" t="s">
        <v>18</v>
      </c>
      <c r="D44" s="14">
        <v>0</v>
      </c>
      <c r="E44" s="14"/>
      <c r="F44" s="14">
        <v>13748108.360000007</v>
      </c>
      <c r="G44" s="14">
        <v>65267690.995814949</v>
      </c>
      <c r="H44" s="14"/>
      <c r="I44" s="14"/>
      <c r="J44" s="7">
        <f t="shared" si="0"/>
        <v>79015799.355814964</v>
      </c>
    </row>
    <row r="45" spans="1:10" ht="19.899999999999999" customHeight="1">
      <c r="A45" s="35">
        <v>38</v>
      </c>
      <c r="B45" s="17">
        <v>670046</v>
      </c>
      <c r="C45" s="18" t="s">
        <v>26</v>
      </c>
      <c r="D45" s="14">
        <v>0</v>
      </c>
      <c r="E45" s="14"/>
      <c r="F45" s="14">
        <v>0</v>
      </c>
      <c r="G45" s="14">
        <v>38521660</v>
      </c>
      <c r="H45" s="14"/>
      <c r="I45" s="14"/>
      <c r="J45" s="7">
        <f t="shared" si="0"/>
        <v>38521660</v>
      </c>
    </row>
    <row r="46" spans="1:10" ht="24.6" customHeight="1">
      <c r="A46" s="35">
        <v>39</v>
      </c>
      <c r="B46" s="17">
        <v>670047</v>
      </c>
      <c r="C46" s="18" t="s">
        <v>27</v>
      </c>
      <c r="D46" s="14">
        <v>0</v>
      </c>
      <c r="E46" s="14"/>
      <c r="F46" s="14">
        <v>0</v>
      </c>
      <c r="G46" s="14">
        <v>26832970</v>
      </c>
      <c r="H46" s="14"/>
      <c r="I46" s="14"/>
      <c r="J46" s="7">
        <f t="shared" si="0"/>
        <v>26832970</v>
      </c>
    </row>
    <row r="47" spans="1:10" ht="33.6" customHeight="1">
      <c r="A47" s="35">
        <v>40</v>
      </c>
      <c r="B47" s="19">
        <v>670048</v>
      </c>
      <c r="C47" s="18" t="s">
        <v>16</v>
      </c>
      <c r="D47" s="14">
        <v>340353174.20750076</v>
      </c>
      <c r="E47" s="14">
        <v>34706496</v>
      </c>
      <c r="F47" s="14">
        <v>16676881.764692308</v>
      </c>
      <c r="G47" s="14">
        <v>58026939.958999991</v>
      </c>
      <c r="H47" s="14"/>
      <c r="I47" s="14"/>
      <c r="J47" s="7">
        <f t="shared" si="0"/>
        <v>415056995.93119305</v>
      </c>
    </row>
    <row r="48" spans="1:10" ht="21" customHeight="1">
      <c r="A48" s="35">
        <v>41</v>
      </c>
      <c r="B48" s="19">
        <v>670049</v>
      </c>
      <c r="C48" s="18" t="s">
        <v>88</v>
      </c>
      <c r="D48" s="14">
        <v>27025723.556666683</v>
      </c>
      <c r="E48" s="14"/>
      <c r="F48" s="14">
        <v>758668.80000000016</v>
      </c>
      <c r="G48" s="14">
        <v>39232261.330499999</v>
      </c>
      <c r="H48" s="14"/>
      <c r="I48" s="14"/>
      <c r="J48" s="7">
        <f t="shared" si="0"/>
        <v>67016653.687166683</v>
      </c>
    </row>
    <row r="49" spans="1:10" ht="21" customHeight="1">
      <c r="A49" s="35">
        <v>42</v>
      </c>
      <c r="B49" s="19">
        <v>670050</v>
      </c>
      <c r="C49" s="18" t="s">
        <v>17</v>
      </c>
      <c r="D49" s="14">
        <v>32576597.420000002</v>
      </c>
      <c r="E49" s="14"/>
      <c r="F49" s="14">
        <v>0</v>
      </c>
      <c r="G49" s="14">
        <v>1612386</v>
      </c>
      <c r="H49" s="14"/>
      <c r="I49" s="14"/>
      <c r="J49" s="7">
        <f t="shared" si="0"/>
        <v>34188983.420000002</v>
      </c>
    </row>
    <row r="50" spans="1:10" ht="21.75" customHeight="1">
      <c r="A50" s="35">
        <v>43</v>
      </c>
      <c r="B50" s="17">
        <v>670051</v>
      </c>
      <c r="C50" s="18" t="s">
        <v>25</v>
      </c>
      <c r="D50" s="14">
        <v>0</v>
      </c>
      <c r="E50" s="14"/>
      <c r="F50" s="14">
        <v>0</v>
      </c>
      <c r="G50" s="14">
        <v>49980680</v>
      </c>
      <c r="H50" s="14"/>
      <c r="I50" s="14"/>
      <c r="J50" s="7">
        <f t="shared" si="0"/>
        <v>49980680</v>
      </c>
    </row>
    <row r="51" spans="1:10" ht="21.75" customHeight="1">
      <c r="A51" s="35">
        <v>44</v>
      </c>
      <c r="B51" s="20">
        <v>670052</v>
      </c>
      <c r="C51" s="21" t="s">
        <v>89</v>
      </c>
      <c r="D51" s="14">
        <v>49797646.823333368</v>
      </c>
      <c r="E51" s="14"/>
      <c r="F51" s="14">
        <v>15186014.509999998</v>
      </c>
      <c r="G51" s="14">
        <v>236996130.97008091</v>
      </c>
      <c r="H51" s="14"/>
      <c r="I51" s="14"/>
      <c r="J51" s="7">
        <f t="shared" si="0"/>
        <v>301979792.30341429</v>
      </c>
    </row>
    <row r="52" spans="1:10" ht="17.25" customHeight="1">
      <c r="A52" s="35">
        <v>45</v>
      </c>
      <c r="B52" s="20">
        <v>670053</v>
      </c>
      <c r="C52" s="21" t="s">
        <v>41</v>
      </c>
      <c r="D52" s="14">
        <v>4575636.6400000006</v>
      </c>
      <c r="E52" s="14"/>
      <c r="F52" s="14">
        <v>4042099.5599999973</v>
      </c>
      <c r="G52" s="14">
        <v>53221771.226976819</v>
      </c>
      <c r="H52" s="14"/>
      <c r="I52" s="14"/>
      <c r="J52" s="7">
        <f t="shared" si="0"/>
        <v>61839507.426976815</v>
      </c>
    </row>
    <row r="53" spans="1:10" ht="18.95" customHeight="1">
      <c r="A53" s="35">
        <v>46</v>
      </c>
      <c r="B53" s="19">
        <v>670054</v>
      </c>
      <c r="C53" s="18" t="s">
        <v>15</v>
      </c>
      <c r="D53" s="14">
        <v>301340395.23749959</v>
      </c>
      <c r="E53" s="14">
        <v>63133806</v>
      </c>
      <c r="F53" s="14">
        <v>0</v>
      </c>
      <c r="G53" s="14">
        <v>31082110.125399999</v>
      </c>
      <c r="H53" s="14"/>
      <c r="I53" s="14"/>
      <c r="J53" s="7">
        <f t="shared" si="0"/>
        <v>332422505.3628996</v>
      </c>
    </row>
    <row r="54" spans="1:10" ht="18.95" customHeight="1">
      <c r="A54" s="35">
        <v>47</v>
      </c>
      <c r="B54" s="17">
        <v>670055</v>
      </c>
      <c r="C54" s="18" t="s">
        <v>48</v>
      </c>
      <c r="D54" s="14">
        <v>0</v>
      </c>
      <c r="E54" s="14"/>
      <c r="F54" s="14">
        <v>0</v>
      </c>
      <c r="G54" s="14">
        <v>908225.9010999999</v>
      </c>
      <c r="H54" s="14"/>
      <c r="I54" s="14"/>
      <c r="J54" s="7">
        <f t="shared" si="0"/>
        <v>908225.9010999999</v>
      </c>
    </row>
    <row r="55" spans="1:10" ht="19.5" customHeight="1">
      <c r="A55" s="35">
        <v>48</v>
      </c>
      <c r="B55" s="19">
        <v>670056</v>
      </c>
      <c r="C55" s="18" t="s">
        <v>46</v>
      </c>
      <c r="D55" s="14">
        <v>0</v>
      </c>
      <c r="E55" s="14"/>
      <c r="F55" s="14">
        <v>206199.18999999997</v>
      </c>
      <c r="G55" s="14">
        <v>2118301.2771999999</v>
      </c>
      <c r="H55" s="14"/>
      <c r="I55" s="14"/>
      <c r="J55" s="7">
        <f t="shared" si="0"/>
        <v>2324500.4671999998</v>
      </c>
    </row>
    <row r="56" spans="1:10" ht="30.6" customHeight="1">
      <c r="A56" s="35">
        <v>49</v>
      </c>
      <c r="B56" s="19">
        <v>670057</v>
      </c>
      <c r="C56" s="18" t="s">
        <v>90</v>
      </c>
      <c r="D56" s="14">
        <v>148647062.04750013</v>
      </c>
      <c r="E56" s="14">
        <v>21759474</v>
      </c>
      <c r="F56" s="14">
        <v>12832956.859999986</v>
      </c>
      <c r="G56" s="14">
        <v>36067902.189256027</v>
      </c>
      <c r="H56" s="14"/>
      <c r="I56" s="14"/>
      <c r="J56" s="7">
        <f t="shared" si="0"/>
        <v>197547921.09675616</v>
      </c>
    </row>
    <row r="57" spans="1:10" ht="30" customHeight="1">
      <c r="A57" s="35">
        <v>50</v>
      </c>
      <c r="B57" s="19">
        <v>670059</v>
      </c>
      <c r="C57" s="18" t="s">
        <v>13</v>
      </c>
      <c r="D57" s="14">
        <v>42514940.860000022</v>
      </c>
      <c r="E57" s="14"/>
      <c r="F57" s="14">
        <v>0</v>
      </c>
      <c r="G57" s="14">
        <v>4030493.7591999997</v>
      </c>
      <c r="H57" s="14"/>
      <c r="I57" s="14"/>
      <c r="J57" s="7">
        <f t="shared" si="0"/>
        <v>46545434.619200021</v>
      </c>
    </row>
    <row r="58" spans="1:10" ht="23.45" customHeight="1">
      <c r="A58" s="35">
        <v>51</v>
      </c>
      <c r="B58" s="19">
        <v>670062</v>
      </c>
      <c r="C58" s="18" t="s">
        <v>49</v>
      </c>
      <c r="D58" s="14">
        <v>0</v>
      </c>
      <c r="E58" s="14"/>
      <c r="F58" s="14">
        <v>0</v>
      </c>
      <c r="G58" s="14">
        <v>692751.79870000004</v>
      </c>
      <c r="H58" s="14"/>
      <c r="I58" s="14"/>
      <c r="J58" s="7">
        <f t="shared" si="0"/>
        <v>692751.79870000004</v>
      </c>
    </row>
    <row r="59" spans="1:10" ht="22.5" customHeight="1">
      <c r="A59" s="35">
        <v>52</v>
      </c>
      <c r="B59" s="19">
        <v>670065</v>
      </c>
      <c r="C59" s="18" t="s">
        <v>50</v>
      </c>
      <c r="D59" s="14">
        <v>0</v>
      </c>
      <c r="E59" s="14"/>
      <c r="F59" s="14">
        <v>1674241.2200000002</v>
      </c>
      <c r="G59" s="14">
        <v>878819.59950000001</v>
      </c>
      <c r="H59" s="14"/>
      <c r="I59" s="14"/>
      <c r="J59" s="7">
        <f t="shared" si="0"/>
        <v>2553060.8195000002</v>
      </c>
    </row>
    <row r="60" spans="1:10" ht="18.95" customHeight="1">
      <c r="A60" s="35">
        <v>53</v>
      </c>
      <c r="B60" s="17">
        <v>670066</v>
      </c>
      <c r="C60" s="18" t="s">
        <v>14</v>
      </c>
      <c r="D60" s="14">
        <v>0</v>
      </c>
      <c r="E60" s="14"/>
      <c r="F60" s="14">
        <v>0</v>
      </c>
      <c r="G60" s="14">
        <v>0</v>
      </c>
      <c r="H60" s="14">
        <v>415248215.33189869</v>
      </c>
      <c r="I60" s="14"/>
      <c r="J60" s="7">
        <f t="shared" si="0"/>
        <v>415248215.33189869</v>
      </c>
    </row>
    <row r="61" spans="1:10" ht="32.25" customHeight="1">
      <c r="A61" s="35">
        <v>54</v>
      </c>
      <c r="B61" s="19">
        <v>670067</v>
      </c>
      <c r="C61" s="18" t="s">
        <v>51</v>
      </c>
      <c r="D61" s="14">
        <v>1181508.0725</v>
      </c>
      <c r="E61" s="14"/>
      <c r="F61" s="14">
        <v>3665296.64</v>
      </c>
      <c r="G61" s="14">
        <v>8125061.4683999997</v>
      </c>
      <c r="H61" s="14"/>
      <c r="I61" s="14"/>
      <c r="J61" s="7">
        <f t="shared" si="0"/>
        <v>12971866.1809</v>
      </c>
    </row>
    <row r="62" spans="1:10">
      <c r="A62" s="35">
        <v>55</v>
      </c>
      <c r="B62" s="22">
        <v>670068</v>
      </c>
      <c r="C62" s="18" t="s">
        <v>53</v>
      </c>
      <c r="D62" s="14">
        <v>0</v>
      </c>
      <c r="E62" s="14"/>
      <c r="F62" s="14">
        <v>3735000.1400000006</v>
      </c>
      <c r="G62" s="14">
        <v>0</v>
      </c>
      <c r="H62" s="14"/>
      <c r="I62" s="14"/>
      <c r="J62" s="7">
        <f t="shared" si="0"/>
        <v>3735000.1400000006</v>
      </c>
    </row>
    <row r="63" spans="1:10" ht="26.25" customHeight="1">
      <c r="A63" s="35">
        <v>56</v>
      </c>
      <c r="B63" s="22">
        <v>670070</v>
      </c>
      <c r="C63" s="23" t="s">
        <v>52</v>
      </c>
      <c r="D63" s="14">
        <v>0</v>
      </c>
      <c r="E63" s="14"/>
      <c r="F63" s="14">
        <v>0</v>
      </c>
      <c r="G63" s="14">
        <v>3881532.3114999998</v>
      </c>
      <c r="H63" s="14"/>
      <c r="I63" s="14"/>
      <c r="J63" s="7">
        <f t="shared" si="0"/>
        <v>3881532.3114999998</v>
      </c>
    </row>
    <row r="64" spans="1:10" ht="18" customHeight="1">
      <c r="A64" s="35">
        <v>57</v>
      </c>
      <c r="B64" s="22">
        <v>670072</v>
      </c>
      <c r="C64" s="18" t="s">
        <v>54</v>
      </c>
      <c r="D64" s="14">
        <v>0</v>
      </c>
      <c r="E64" s="14"/>
      <c r="F64" s="14">
        <v>6590752.7899999982</v>
      </c>
      <c r="G64" s="14">
        <v>0</v>
      </c>
      <c r="H64" s="14"/>
      <c r="I64" s="14"/>
      <c r="J64" s="7">
        <f t="shared" si="0"/>
        <v>6590752.7899999982</v>
      </c>
    </row>
    <row r="65" spans="1:10">
      <c r="A65" s="35">
        <v>58</v>
      </c>
      <c r="B65" s="17">
        <v>670081</v>
      </c>
      <c r="C65" s="24" t="s">
        <v>59</v>
      </c>
      <c r="D65" s="14">
        <v>0</v>
      </c>
      <c r="E65" s="14"/>
      <c r="F65" s="14">
        <v>0</v>
      </c>
      <c r="G65" s="14">
        <v>3780800</v>
      </c>
      <c r="H65" s="14"/>
      <c r="I65" s="14"/>
      <c r="J65" s="7">
        <f t="shared" si="0"/>
        <v>3780800</v>
      </c>
    </row>
    <row r="66" spans="1:10">
      <c r="A66" s="35">
        <v>59</v>
      </c>
      <c r="B66" s="19">
        <v>670082</v>
      </c>
      <c r="C66" s="24" t="s">
        <v>58</v>
      </c>
      <c r="D66" s="14">
        <v>0</v>
      </c>
      <c r="E66" s="14"/>
      <c r="F66" s="14">
        <v>0</v>
      </c>
      <c r="G66" s="14">
        <v>10027203</v>
      </c>
      <c r="H66" s="14"/>
      <c r="I66" s="14"/>
      <c r="J66" s="7">
        <f t="shared" si="0"/>
        <v>10027203</v>
      </c>
    </row>
    <row r="67" spans="1:10">
      <c r="A67" s="35">
        <v>60</v>
      </c>
      <c r="B67" s="17">
        <v>670084</v>
      </c>
      <c r="C67" s="18" t="s">
        <v>55</v>
      </c>
      <c r="D67" s="14">
        <v>0</v>
      </c>
      <c r="E67" s="14"/>
      <c r="F67" s="14">
        <v>69762326.689999998</v>
      </c>
      <c r="G67" s="14">
        <v>6623.6623</v>
      </c>
      <c r="H67" s="14"/>
      <c r="I67" s="14"/>
      <c r="J67" s="7">
        <f t="shared" si="0"/>
        <v>69768950.352300003</v>
      </c>
    </row>
    <row r="68" spans="1:10">
      <c r="A68" s="35">
        <v>61</v>
      </c>
      <c r="B68" s="19">
        <v>670085</v>
      </c>
      <c r="C68" s="24" t="s">
        <v>91</v>
      </c>
      <c r="D68" s="14">
        <v>0</v>
      </c>
      <c r="E68" s="14"/>
      <c r="F68" s="14">
        <v>0</v>
      </c>
      <c r="G68" s="14">
        <v>1744981</v>
      </c>
      <c r="H68" s="14"/>
      <c r="I68" s="14"/>
      <c r="J68" s="7">
        <f t="shared" si="0"/>
        <v>1744981</v>
      </c>
    </row>
    <row r="69" spans="1:10">
      <c r="A69" s="35">
        <v>62</v>
      </c>
      <c r="B69" s="19">
        <v>670090</v>
      </c>
      <c r="C69" s="18" t="s">
        <v>92</v>
      </c>
      <c r="D69" s="14">
        <v>0</v>
      </c>
      <c r="E69" s="14"/>
      <c r="F69" s="14">
        <v>43691920</v>
      </c>
      <c r="G69" s="14">
        <v>0</v>
      </c>
      <c r="H69" s="14"/>
      <c r="I69" s="14"/>
      <c r="J69" s="7">
        <f t="shared" si="0"/>
        <v>43691920</v>
      </c>
    </row>
    <row r="70" spans="1:10" ht="21.75" customHeight="1">
      <c r="A70" s="35">
        <v>63</v>
      </c>
      <c r="B70" s="19">
        <v>670097</v>
      </c>
      <c r="C70" s="18" t="s">
        <v>57</v>
      </c>
      <c r="D70" s="14">
        <v>0</v>
      </c>
      <c r="E70" s="14"/>
      <c r="F70" s="14">
        <v>1176597.8400000001</v>
      </c>
      <c r="G70" s="14">
        <v>5614314.4494000003</v>
      </c>
      <c r="H70" s="14"/>
      <c r="I70" s="14"/>
      <c r="J70" s="7">
        <f t="shared" si="0"/>
        <v>6790912.2894000001</v>
      </c>
    </row>
    <row r="71" spans="1:10">
      <c r="A71" s="35">
        <v>64</v>
      </c>
      <c r="B71" s="19">
        <v>670099</v>
      </c>
      <c r="C71" s="18" t="s">
        <v>56</v>
      </c>
      <c r="D71" s="14">
        <v>0</v>
      </c>
      <c r="E71" s="14"/>
      <c r="F71" s="14">
        <v>3675786.030000004</v>
      </c>
      <c r="G71" s="14">
        <v>32694429.955483999</v>
      </c>
      <c r="H71" s="14"/>
      <c r="I71" s="14"/>
      <c r="J71" s="7">
        <f t="shared" si="0"/>
        <v>36370215.985484004</v>
      </c>
    </row>
    <row r="72" spans="1:10" ht="22.5" customHeight="1">
      <c r="A72" s="35">
        <v>65</v>
      </c>
      <c r="B72" s="17">
        <v>670104</v>
      </c>
      <c r="C72" s="24" t="s">
        <v>60</v>
      </c>
      <c r="D72" s="14">
        <v>0</v>
      </c>
      <c r="E72" s="14"/>
      <c r="F72" s="14">
        <v>0</v>
      </c>
      <c r="G72" s="14">
        <v>30361.2392</v>
      </c>
      <c r="H72" s="14"/>
      <c r="I72" s="14"/>
      <c r="J72" s="7">
        <f t="shared" si="0"/>
        <v>30361.2392</v>
      </c>
    </row>
    <row r="73" spans="1:10" ht="31.5">
      <c r="A73" s="35">
        <v>66</v>
      </c>
      <c r="B73" s="25">
        <v>670106</v>
      </c>
      <c r="C73" s="26" t="s">
        <v>63</v>
      </c>
      <c r="D73" s="14">
        <v>0</v>
      </c>
      <c r="E73" s="14"/>
      <c r="F73" s="14">
        <v>0</v>
      </c>
      <c r="G73" s="14">
        <v>43902.937999999995</v>
      </c>
      <c r="H73" s="14"/>
      <c r="I73" s="14"/>
      <c r="J73" s="7">
        <f t="shared" ref="J73:J92" si="1">D73+F73+G73+H73+I73</f>
        <v>43902.937999999995</v>
      </c>
    </row>
    <row r="74" spans="1:10" ht="22.15" customHeight="1">
      <c r="A74" s="35">
        <v>67</v>
      </c>
      <c r="B74" s="25">
        <v>670107</v>
      </c>
      <c r="C74" s="27" t="s">
        <v>94</v>
      </c>
      <c r="D74" s="14">
        <v>0</v>
      </c>
      <c r="E74" s="14"/>
      <c r="F74" s="14">
        <v>0</v>
      </c>
      <c r="G74" s="14">
        <v>0</v>
      </c>
      <c r="H74" s="14"/>
      <c r="I74" s="14"/>
      <c r="J74" s="7">
        <f t="shared" si="1"/>
        <v>0</v>
      </c>
    </row>
    <row r="75" spans="1:10">
      <c r="A75" s="35">
        <v>68</v>
      </c>
      <c r="B75" s="22">
        <v>670121</v>
      </c>
      <c r="C75" s="24" t="s">
        <v>61</v>
      </c>
      <c r="D75" s="14">
        <v>0</v>
      </c>
      <c r="E75" s="14"/>
      <c r="F75" s="14">
        <v>0</v>
      </c>
      <c r="G75" s="14">
        <v>416145.91039999999</v>
      </c>
      <c r="H75" s="14"/>
      <c r="I75" s="14"/>
      <c r="J75" s="7">
        <f t="shared" si="1"/>
        <v>416145.91039999999</v>
      </c>
    </row>
    <row r="76" spans="1:10" ht="21" customHeight="1">
      <c r="A76" s="35">
        <v>69</v>
      </c>
      <c r="B76" s="22">
        <v>670123</v>
      </c>
      <c r="C76" s="24" t="s">
        <v>62</v>
      </c>
      <c r="D76" s="14">
        <v>0</v>
      </c>
      <c r="E76" s="14"/>
      <c r="F76" s="14">
        <v>0</v>
      </c>
      <c r="G76" s="14">
        <v>0</v>
      </c>
      <c r="H76" s="14"/>
      <c r="I76" s="14"/>
      <c r="J76" s="7">
        <f t="shared" si="1"/>
        <v>0</v>
      </c>
    </row>
    <row r="77" spans="1:10" ht="42.75" customHeight="1">
      <c r="A77" s="35">
        <v>70</v>
      </c>
      <c r="B77" s="25">
        <v>670125</v>
      </c>
      <c r="C77" s="24" t="s">
        <v>95</v>
      </c>
      <c r="D77" s="14">
        <v>0</v>
      </c>
      <c r="E77" s="14"/>
      <c r="F77" s="14">
        <v>20052483.439999998</v>
      </c>
      <c r="G77" s="14">
        <v>0</v>
      </c>
      <c r="H77" s="14"/>
      <c r="I77" s="14"/>
      <c r="J77" s="7">
        <f t="shared" si="1"/>
        <v>20052483.439999998</v>
      </c>
    </row>
    <row r="78" spans="1:10">
      <c r="A78" s="35">
        <v>71</v>
      </c>
      <c r="B78" s="22">
        <v>670129</v>
      </c>
      <c r="C78" s="26" t="s">
        <v>76</v>
      </c>
      <c r="D78" s="14">
        <v>0</v>
      </c>
      <c r="E78" s="14"/>
      <c r="F78" s="14">
        <v>7481493.1500000004</v>
      </c>
      <c r="G78" s="14">
        <v>0</v>
      </c>
      <c r="H78" s="14"/>
      <c r="I78" s="14"/>
      <c r="J78" s="7">
        <f t="shared" si="1"/>
        <v>7481493.1500000004</v>
      </c>
    </row>
    <row r="79" spans="1:10">
      <c r="A79" s="35">
        <v>72</v>
      </c>
      <c r="B79" s="22">
        <v>670131</v>
      </c>
      <c r="C79" s="26" t="s">
        <v>96</v>
      </c>
      <c r="D79" s="14">
        <v>0</v>
      </c>
      <c r="E79" s="14"/>
      <c r="F79" s="14">
        <v>0</v>
      </c>
      <c r="G79" s="14">
        <v>147090.48509999999</v>
      </c>
      <c r="H79" s="14"/>
      <c r="I79" s="14"/>
      <c r="J79" s="7">
        <f t="shared" si="1"/>
        <v>147090.48509999999</v>
      </c>
    </row>
    <row r="80" spans="1:10">
      <c r="A80" s="35">
        <v>73</v>
      </c>
      <c r="B80" s="22">
        <v>670134</v>
      </c>
      <c r="C80" s="26" t="s">
        <v>64</v>
      </c>
      <c r="D80" s="14">
        <v>0</v>
      </c>
      <c r="E80" s="14"/>
      <c r="F80" s="14">
        <v>0</v>
      </c>
      <c r="G80" s="14">
        <v>0</v>
      </c>
      <c r="H80" s="14"/>
      <c r="I80" s="14"/>
      <c r="J80" s="7">
        <f t="shared" si="1"/>
        <v>0</v>
      </c>
    </row>
    <row r="81" spans="1:10">
      <c r="A81" s="35">
        <v>74</v>
      </c>
      <c r="B81" s="22">
        <v>670136</v>
      </c>
      <c r="C81" s="26" t="s">
        <v>66</v>
      </c>
      <c r="D81" s="14">
        <v>0</v>
      </c>
      <c r="E81" s="14"/>
      <c r="F81" s="14">
        <v>3394892.2800000007</v>
      </c>
      <c r="G81" s="14">
        <v>10723921.832633605</v>
      </c>
      <c r="H81" s="14"/>
      <c r="I81" s="14"/>
      <c r="J81" s="7">
        <f t="shared" si="1"/>
        <v>14118814.112633606</v>
      </c>
    </row>
    <row r="82" spans="1:10">
      <c r="A82" s="35">
        <v>75</v>
      </c>
      <c r="B82" s="22">
        <v>670139</v>
      </c>
      <c r="C82" s="26" t="s">
        <v>65</v>
      </c>
      <c r="D82" s="14">
        <v>0</v>
      </c>
      <c r="E82" s="14"/>
      <c r="F82" s="14">
        <v>0</v>
      </c>
      <c r="G82" s="14">
        <v>14753020</v>
      </c>
      <c r="H82" s="14"/>
      <c r="I82" s="14"/>
      <c r="J82" s="7">
        <f t="shared" si="1"/>
        <v>14753020</v>
      </c>
    </row>
    <row r="83" spans="1:10" ht="23.25" customHeight="1">
      <c r="A83" s="35">
        <v>76</v>
      </c>
      <c r="B83" s="28">
        <v>670141</v>
      </c>
      <c r="C83" s="26" t="s">
        <v>71</v>
      </c>
      <c r="D83" s="14">
        <v>0</v>
      </c>
      <c r="E83" s="14"/>
      <c r="F83" s="14">
        <v>0</v>
      </c>
      <c r="G83" s="14">
        <v>8542239.6600000001</v>
      </c>
      <c r="H83" s="14"/>
      <c r="I83" s="14"/>
      <c r="J83" s="7">
        <f t="shared" si="1"/>
        <v>8542239.6600000001</v>
      </c>
    </row>
    <row r="84" spans="1:10" ht="21" customHeight="1">
      <c r="A84" s="35">
        <v>77</v>
      </c>
      <c r="B84" s="22">
        <v>670143</v>
      </c>
      <c r="C84" s="26" t="s">
        <v>67</v>
      </c>
      <c r="D84" s="14">
        <v>0</v>
      </c>
      <c r="E84" s="14"/>
      <c r="F84" s="14">
        <v>0</v>
      </c>
      <c r="G84" s="14">
        <v>0</v>
      </c>
      <c r="H84" s="14"/>
      <c r="I84" s="14"/>
      <c r="J84" s="7">
        <f t="shared" si="1"/>
        <v>0</v>
      </c>
    </row>
    <row r="85" spans="1:10">
      <c r="A85" s="35">
        <v>78</v>
      </c>
      <c r="B85" s="17">
        <v>670145</v>
      </c>
      <c r="C85" s="29" t="s">
        <v>68</v>
      </c>
      <c r="D85" s="14">
        <v>0</v>
      </c>
      <c r="E85" s="14"/>
      <c r="F85" s="14">
        <v>0</v>
      </c>
      <c r="G85" s="14">
        <v>3097754</v>
      </c>
      <c r="H85" s="14"/>
      <c r="I85" s="14"/>
      <c r="J85" s="7">
        <f t="shared" si="1"/>
        <v>3097754</v>
      </c>
    </row>
    <row r="86" spans="1:10">
      <c r="A86" s="35">
        <v>79</v>
      </c>
      <c r="B86" s="17">
        <v>670147</v>
      </c>
      <c r="C86" s="29" t="s">
        <v>70</v>
      </c>
      <c r="D86" s="14">
        <v>60842101.969999991</v>
      </c>
      <c r="E86" s="14"/>
      <c r="F86" s="14">
        <v>0</v>
      </c>
      <c r="G86" s="14">
        <v>1523250</v>
      </c>
      <c r="H86" s="14"/>
      <c r="I86" s="14"/>
      <c r="J86" s="7">
        <f t="shared" si="1"/>
        <v>62365351.969999991</v>
      </c>
    </row>
    <row r="87" spans="1:10">
      <c r="A87" s="35">
        <v>80</v>
      </c>
      <c r="B87" s="17">
        <v>670148</v>
      </c>
      <c r="C87" s="30" t="s">
        <v>97</v>
      </c>
      <c r="D87" s="14">
        <v>6905669.9600000037</v>
      </c>
      <c r="E87" s="14"/>
      <c r="F87" s="14">
        <v>0</v>
      </c>
      <c r="G87" s="14">
        <v>0</v>
      </c>
      <c r="H87" s="14"/>
      <c r="I87" s="14"/>
      <c r="J87" s="7">
        <f t="shared" si="1"/>
        <v>6905669.9600000037</v>
      </c>
    </row>
    <row r="88" spans="1:10">
      <c r="A88" s="35">
        <v>81</v>
      </c>
      <c r="B88" s="17">
        <v>670150</v>
      </c>
      <c r="C88" s="29" t="s">
        <v>72</v>
      </c>
      <c r="D88" s="14">
        <v>0</v>
      </c>
      <c r="E88" s="14"/>
      <c r="F88" s="14">
        <v>0</v>
      </c>
      <c r="G88" s="14">
        <v>0</v>
      </c>
      <c r="H88" s="14"/>
      <c r="I88" s="14"/>
      <c r="J88" s="7">
        <f t="shared" si="1"/>
        <v>0</v>
      </c>
    </row>
    <row r="89" spans="1:10">
      <c r="A89" s="35">
        <v>82</v>
      </c>
      <c r="B89" s="17">
        <v>670152</v>
      </c>
      <c r="C89" s="29" t="s">
        <v>73</v>
      </c>
      <c r="D89" s="14">
        <v>0</v>
      </c>
      <c r="E89" s="14"/>
      <c r="F89" s="14">
        <v>0</v>
      </c>
      <c r="G89" s="14">
        <v>0</v>
      </c>
      <c r="H89" s="14"/>
      <c r="I89" s="14"/>
      <c r="J89" s="7">
        <f t="shared" si="1"/>
        <v>0</v>
      </c>
    </row>
    <row r="90" spans="1:10">
      <c r="A90" s="35">
        <v>83</v>
      </c>
      <c r="B90" s="17">
        <v>670155</v>
      </c>
      <c r="C90" s="29" t="s">
        <v>98</v>
      </c>
      <c r="D90" s="14">
        <v>0</v>
      </c>
      <c r="E90" s="14"/>
      <c r="F90" s="14">
        <v>7617224.7500000009</v>
      </c>
      <c r="G90" s="14">
        <v>0</v>
      </c>
      <c r="H90" s="14"/>
      <c r="I90" s="14"/>
      <c r="J90" s="7">
        <f t="shared" si="1"/>
        <v>7617224.7500000009</v>
      </c>
    </row>
    <row r="91" spans="1:10" ht="30">
      <c r="A91" s="35">
        <v>84</v>
      </c>
      <c r="B91" s="17">
        <v>670156</v>
      </c>
      <c r="C91" s="24" t="s">
        <v>93</v>
      </c>
      <c r="D91" s="14">
        <v>0</v>
      </c>
      <c r="E91" s="14"/>
      <c r="F91" s="14">
        <v>52601.850000000006</v>
      </c>
      <c r="G91" s="14">
        <v>4189788.6456571901</v>
      </c>
      <c r="H91" s="14"/>
      <c r="I91" s="14"/>
      <c r="J91" s="7">
        <f t="shared" si="1"/>
        <v>4242390.4956571897</v>
      </c>
    </row>
    <row r="92" spans="1:10" ht="29.25" customHeight="1">
      <c r="A92" s="35">
        <v>85</v>
      </c>
      <c r="B92" s="19">
        <v>670157</v>
      </c>
      <c r="C92" s="18" t="s">
        <v>99</v>
      </c>
      <c r="D92" s="14">
        <v>202447635.2966668</v>
      </c>
      <c r="E92" s="14">
        <v>0</v>
      </c>
      <c r="F92" s="14">
        <v>20521844.97000001</v>
      </c>
      <c r="G92" s="14">
        <v>276721144.19016391</v>
      </c>
      <c r="H92" s="14"/>
      <c r="I92" s="14"/>
      <c r="J92" s="7">
        <f t="shared" si="1"/>
        <v>499690624.45683074</v>
      </c>
    </row>
    <row r="93" spans="1:10">
      <c r="A93" s="35"/>
      <c r="B93" s="31"/>
      <c r="C93" s="11" t="s">
        <v>69</v>
      </c>
      <c r="D93" s="7">
        <f>SUM(D8:D92)</f>
        <v>2814501324.6666679</v>
      </c>
      <c r="E93" s="7">
        <f t="shared" ref="E93:J93" si="2">SUM(E8:E92)</f>
        <v>304245303</v>
      </c>
      <c r="F93" s="7">
        <f t="shared" si="2"/>
        <v>731010000.6246922</v>
      </c>
      <c r="G93" s="7">
        <f t="shared" si="2"/>
        <v>2752647154.6596065</v>
      </c>
      <c r="H93" s="7">
        <f t="shared" si="2"/>
        <v>434694412.141321</v>
      </c>
      <c r="I93" s="7">
        <f t="shared" ref="I93" si="3">SUM(I8:I92)</f>
        <v>7532180</v>
      </c>
      <c r="J93" s="7">
        <f t="shared" si="2"/>
        <v>6740385072.0922861</v>
      </c>
    </row>
    <row r="94" spans="1:10">
      <c r="H94" s="15"/>
      <c r="I94" s="15"/>
      <c r="J94" s="9"/>
    </row>
    <row r="95" spans="1:10">
      <c r="D95" s="15"/>
      <c r="E95" s="15"/>
      <c r="F95" s="15"/>
      <c r="G95" s="15"/>
      <c r="H95" s="15"/>
      <c r="I95" s="15"/>
      <c r="J95" s="15"/>
    </row>
    <row r="96" spans="1:10">
      <c r="E96" s="15"/>
      <c r="J96" s="9"/>
    </row>
    <row r="97" spans="10:10">
      <c r="J97" s="9"/>
    </row>
    <row r="98" spans="10:10">
      <c r="J98" s="9"/>
    </row>
    <row r="99" spans="10:10">
      <c r="J99" s="9"/>
    </row>
    <row r="100" spans="10:10">
      <c r="J100" s="9"/>
    </row>
    <row r="101" spans="10:10">
      <c r="J101" s="9"/>
    </row>
  </sheetData>
  <mergeCells count="8">
    <mergeCell ref="H1:J1"/>
    <mergeCell ref="C2:J2"/>
    <mergeCell ref="C4:J4"/>
    <mergeCell ref="A5:H5"/>
    <mergeCell ref="A6:A7"/>
    <mergeCell ref="C6:J6"/>
    <mergeCell ref="H3:J3"/>
    <mergeCell ref="B6:B7"/>
  </mergeCells>
  <pageMargins left="0.31496062992125984" right="0.31496062992125984" top="0.35433070866141736" bottom="0.35433070866141736" header="0.31496062992125984" footer="0.31496062992125984"/>
  <pageSetup paperSize="9" scale="46" fitToHeight="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4</vt:i4>
      </vt:variant>
    </vt:vector>
  </HeadingPairs>
  <TitlesOfParts>
    <vt:vector size="8" baseType="lpstr">
      <vt:lpstr>свод</vt:lpstr>
      <vt:lpstr>согаз</vt:lpstr>
      <vt:lpstr>макс</vt:lpstr>
      <vt:lpstr>капитал</vt:lpstr>
      <vt:lpstr>капитал!Заголовки_для_печати</vt:lpstr>
      <vt:lpstr>макс!Заголовки_для_печати</vt:lpstr>
      <vt:lpstr>свод!Заголовки_для_печати</vt:lpstr>
      <vt:lpstr>согаз!Заголовки_для_печати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Михеева</dc:creator>
  <cp:lastModifiedBy>Шмакова</cp:lastModifiedBy>
  <cp:lastPrinted>2023-06-30T11:48:56Z</cp:lastPrinted>
  <dcterms:created xsi:type="dcterms:W3CDTF">2021-07-01T15:06:33Z</dcterms:created>
  <dcterms:modified xsi:type="dcterms:W3CDTF">2024-01-17T09:34:52Z</dcterms:modified>
</cp:coreProperties>
</file>