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</definedNames>
  <calcPr calcId="125725"/>
</workbook>
</file>

<file path=xl/calcChain.xml><?xml version="1.0" encoding="utf-8"?>
<calcChain xmlns="http://schemas.openxmlformats.org/spreadsheetml/2006/main">
  <c r="J8" i="3"/>
  <c r="J9" i="5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8"/>
  <c r="J9" i="4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8"/>
  <c r="J9" i="3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G93" i="5"/>
  <c r="G93" i="3"/>
  <c r="G93" i="4"/>
  <c r="I9" i="1" l="1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8"/>
  <c r="I93" l="1"/>
  <c r="I95" s="1"/>
  <c r="I93" i="3"/>
  <c r="I93" i="4"/>
  <c r="I93" i="5"/>
  <c r="E93"/>
  <c r="F93"/>
  <c r="H93"/>
  <c r="D93"/>
  <c r="E93" i="4"/>
  <c r="F93"/>
  <c r="H93"/>
  <c r="D93"/>
  <c r="E93" i="3"/>
  <c r="F93"/>
  <c r="H93"/>
  <c r="D93"/>
  <c r="D9" i="1" l="1"/>
  <c r="E9"/>
  <c r="F9"/>
  <c r="G9"/>
  <c r="H9"/>
  <c r="D10"/>
  <c r="E10"/>
  <c r="F10"/>
  <c r="G10"/>
  <c r="H10"/>
  <c r="D11"/>
  <c r="E11"/>
  <c r="F11"/>
  <c r="G11"/>
  <c r="H11"/>
  <c r="D12"/>
  <c r="E12"/>
  <c r="F12"/>
  <c r="G12"/>
  <c r="H12"/>
  <c r="D13"/>
  <c r="E13"/>
  <c r="F13"/>
  <c r="G13"/>
  <c r="H13"/>
  <c r="D14"/>
  <c r="E14"/>
  <c r="F14"/>
  <c r="G14"/>
  <c r="H14"/>
  <c r="D15"/>
  <c r="E15"/>
  <c r="F15"/>
  <c r="G15"/>
  <c r="H15"/>
  <c r="D16"/>
  <c r="E16"/>
  <c r="F16"/>
  <c r="G16"/>
  <c r="H16"/>
  <c r="D17"/>
  <c r="E17"/>
  <c r="F17"/>
  <c r="G17"/>
  <c r="H17"/>
  <c r="D18"/>
  <c r="E18"/>
  <c r="F18"/>
  <c r="G18"/>
  <c r="H18"/>
  <c r="D19"/>
  <c r="E19"/>
  <c r="F19"/>
  <c r="G19"/>
  <c r="H19"/>
  <c r="D92"/>
  <c r="E92"/>
  <c r="F92"/>
  <c r="G92"/>
  <c r="H92"/>
  <c r="D20"/>
  <c r="E20"/>
  <c r="F20"/>
  <c r="G20"/>
  <c r="H20"/>
  <c r="D21"/>
  <c r="E21"/>
  <c r="F21"/>
  <c r="G21"/>
  <c r="H21"/>
  <c r="D22"/>
  <c r="E22"/>
  <c r="F22"/>
  <c r="G22"/>
  <c r="H22"/>
  <c r="D23"/>
  <c r="E23"/>
  <c r="F23"/>
  <c r="G23"/>
  <c r="H23"/>
  <c r="D24"/>
  <c r="E24"/>
  <c r="F24"/>
  <c r="G24"/>
  <c r="H24"/>
  <c r="D25"/>
  <c r="E25"/>
  <c r="F25"/>
  <c r="G25"/>
  <c r="H25"/>
  <c r="D26"/>
  <c r="E26"/>
  <c r="F26"/>
  <c r="G26"/>
  <c r="H26"/>
  <c r="D27"/>
  <c r="E27"/>
  <c r="F27"/>
  <c r="G27"/>
  <c r="H27"/>
  <c r="D28"/>
  <c r="J28" s="1"/>
  <c r="E28"/>
  <c r="F28"/>
  <c r="G28"/>
  <c r="H28"/>
  <c r="D29"/>
  <c r="E29"/>
  <c r="F29"/>
  <c r="G29"/>
  <c r="H29"/>
  <c r="D30"/>
  <c r="E30"/>
  <c r="F30"/>
  <c r="G30"/>
  <c r="H30"/>
  <c r="D31"/>
  <c r="E31"/>
  <c r="F31"/>
  <c r="G31"/>
  <c r="H31"/>
  <c r="D32"/>
  <c r="E32"/>
  <c r="F32"/>
  <c r="G32"/>
  <c r="H32"/>
  <c r="D33"/>
  <c r="E33"/>
  <c r="F33"/>
  <c r="G33"/>
  <c r="H33"/>
  <c r="D34"/>
  <c r="E34"/>
  <c r="F34"/>
  <c r="G34"/>
  <c r="H34"/>
  <c r="D35"/>
  <c r="E35"/>
  <c r="F35"/>
  <c r="G35"/>
  <c r="H35"/>
  <c r="D36"/>
  <c r="E36"/>
  <c r="F36"/>
  <c r="G36"/>
  <c r="H36"/>
  <c r="D37"/>
  <c r="E37"/>
  <c r="F37"/>
  <c r="G37"/>
  <c r="H37"/>
  <c r="D38"/>
  <c r="E38"/>
  <c r="F38"/>
  <c r="G38"/>
  <c r="H38"/>
  <c r="D39"/>
  <c r="E39"/>
  <c r="F39"/>
  <c r="G39"/>
  <c r="H39"/>
  <c r="D40"/>
  <c r="E40"/>
  <c r="F40"/>
  <c r="G40"/>
  <c r="H40"/>
  <c r="D41"/>
  <c r="E41"/>
  <c r="F41"/>
  <c r="G41"/>
  <c r="H41"/>
  <c r="D42"/>
  <c r="E42"/>
  <c r="F42"/>
  <c r="G42"/>
  <c r="H42"/>
  <c r="D43"/>
  <c r="E43"/>
  <c r="F43"/>
  <c r="G43"/>
  <c r="H43"/>
  <c r="D44"/>
  <c r="E44"/>
  <c r="F44"/>
  <c r="G44"/>
  <c r="H44"/>
  <c r="D45"/>
  <c r="E45"/>
  <c r="F45"/>
  <c r="G45"/>
  <c r="H45"/>
  <c r="D46"/>
  <c r="E46"/>
  <c r="F46"/>
  <c r="G46"/>
  <c r="H46"/>
  <c r="D47"/>
  <c r="E47"/>
  <c r="F47"/>
  <c r="G47"/>
  <c r="H47"/>
  <c r="D48"/>
  <c r="E48"/>
  <c r="F48"/>
  <c r="G48"/>
  <c r="H48"/>
  <c r="D49"/>
  <c r="E49"/>
  <c r="F49"/>
  <c r="G49"/>
  <c r="H49"/>
  <c r="D50"/>
  <c r="E50"/>
  <c r="F50"/>
  <c r="G50"/>
  <c r="H50"/>
  <c r="D51"/>
  <c r="E51"/>
  <c r="F51"/>
  <c r="G51"/>
  <c r="H51"/>
  <c r="D52"/>
  <c r="E52"/>
  <c r="F52"/>
  <c r="G52"/>
  <c r="H52"/>
  <c r="D53"/>
  <c r="E53"/>
  <c r="F53"/>
  <c r="G53"/>
  <c r="H53"/>
  <c r="D54"/>
  <c r="E54"/>
  <c r="F54"/>
  <c r="G54"/>
  <c r="H54"/>
  <c r="D55"/>
  <c r="E55"/>
  <c r="F55"/>
  <c r="G55"/>
  <c r="H55"/>
  <c r="D56"/>
  <c r="E56"/>
  <c r="F56"/>
  <c r="G56"/>
  <c r="H56"/>
  <c r="D57"/>
  <c r="E57"/>
  <c r="F57"/>
  <c r="G57"/>
  <c r="H57"/>
  <c r="D58"/>
  <c r="E58"/>
  <c r="F58"/>
  <c r="G58"/>
  <c r="H58"/>
  <c r="D59"/>
  <c r="E59"/>
  <c r="F59"/>
  <c r="G59"/>
  <c r="H59"/>
  <c r="D60"/>
  <c r="E60"/>
  <c r="F60"/>
  <c r="G60"/>
  <c r="H60"/>
  <c r="D61"/>
  <c r="E61"/>
  <c r="F61"/>
  <c r="G61"/>
  <c r="H61"/>
  <c r="D62"/>
  <c r="E62"/>
  <c r="F62"/>
  <c r="G62"/>
  <c r="H62"/>
  <c r="D63"/>
  <c r="E63"/>
  <c r="F63"/>
  <c r="G63"/>
  <c r="H63"/>
  <c r="D64"/>
  <c r="E64"/>
  <c r="F64"/>
  <c r="G64"/>
  <c r="H64"/>
  <c r="D65"/>
  <c r="E65"/>
  <c r="F65"/>
  <c r="G65"/>
  <c r="H65"/>
  <c r="D66"/>
  <c r="E66"/>
  <c r="F66"/>
  <c r="G66"/>
  <c r="H66"/>
  <c r="D67"/>
  <c r="E67"/>
  <c r="F67"/>
  <c r="G67"/>
  <c r="H67"/>
  <c r="D68"/>
  <c r="E68"/>
  <c r="F68"/>
  <c r="G68"/>
  <c r="H68"/>
  <c r="D69"/>
  <c r="E69"/>
  <c r="F69"/>
  <c r="G69"/>
  <c r="H69"/>
  <c r="D70"/>
  <c r="E70"/>
  <c r="F70"/>
  <c r="G70"/>
  <c r="H70"/>
  <c r="D71"/>
  <c r="E71"/>
  <c r="F71"/>
  <c r="G71"/>
  <c r="H71"/>
  <c r="D72"/>
  <c r="E72"/>
  <c r="F72"/>
  <c r="G72"/>
  <c r="H72"/>
  <c r="D73"/>
  <c r="E73"/>
  <c r="F73"/>
  <c r="G73"/>
  <c r="H73"/>
  <c r="D74"/>
  <c r="E74"/>
  <c r="F74"/>
  <c r="G74"/>
  <c r="H74"/>
  <c r="D75"/>
  <c r="E75"/>
  <c r="F75"/>
  <c r="G75"/>
  <c r="H75"/>
  <c r="D76"/>
  <c r="E76"/>
  <c r="F76"/>
  <c r="G76"/>
  <c r="H76"/>
  <c r="D77"/>
  <c r="E77"/>
  <c r="F77"/>
  <c r="G77"/>
  <c r="H77"/>
  <c r="D78"/>
  <c r="E78"/>
  <c r="F78"/>
  <c r="G78"/>
  <c r="H78"/>
  <c r="D79"/>
  <c r="E79"/>
  <c r="F79"/>
  <c r="G79"/>
  <c r="H79"/>
  <c r="D80"/>
  <c r="E80"/>
  <c r="F80"/>
  <c r="G80"/>
  <c r="H80"/>
  <c r="D81"/>
  <c r="E81"/>
  <c r="F81"/>
  <c r="G81"/>
  <c r="H81"/>
  <c r="D82"/>
  <c r="E82"/>
  <c r="F82"/>
  <c r="G82"/>
  <c r="H82"/>
  <c r="D83"/>
  <c r="E83"/>
  <c r="F83"/>
  <c r="G83"/>
  <c r="H83"/>
  <c r="D84"/>
  <c r="E84"/>
  <c r="F84"/>
  <c r="G84"/>
  <c r="H84"/>
  <c r="D85"/>
  <c r="E85"/>
  <c r="F85"/>
  <c r="G85"/>
  <c r="H85"/>
  <c r="D86"/>
  <c r="E86"/>
  <c r="F86"/>
  <c r="G86"/>
  <c r="H86"/>
  <c r="D87"/>
  <c r="E87"/>
  <c r="F87"/>
  <c r="G87"/>
  <c r="H87"/>
  <c r="D88"/>
  <c r="E88"/>
  <c r="F88"/>
  <c r="G88"/>
  <c r="H88"/>
  <c r="D89"/>
  <c r="E89"/>
  <c r="F89"/>
  <c r="G89"/>
  <c r="H89"/>
  <c r="D90"/>
  <c r="E90"/>
  <c r="F90"/>
  <c r="G90"/>
  <c r="H90"/>
  <c r="D91"/>
  <c r="E91"/>
  <c r="F91"/>
  <c r="G91"/>
  <c r="H91"/>
  <c r="J23" l="1"/>
  <c r="J80"/>
  <c r="J68"/>
  <c r="J56"/>
  <c r="J44"/>
  <c r="J20"/>
  <c r="J9"/>
  <c r="J12"/>
  <c r="J17"/>
  <c r="J32"/>
  <c r="J35"/>
  <c r="J49"/>
  <c r="J25"/>
  <c r="J14"/>
  <c r="J42"/>
  <c r="J30"/>
  <c r="J19"/>
  <c r="J33"/>
  <c r="J21"/>
  <c r="J10"/>
  <c r="J26"/>
  <c r="J15"/>
  <c r="J73"/>
  <c r="J92"/>
  <c r="J37"/>
  <c r="J90"/>
  <c r="J67"/>
  <c r="J85"/>
  <c r="J61"/>
  <c r="J78"/>
  <c r="J66"/>
  <c r="J54"/>
  <c r="J83"/>
  <c r="J71"/>
  <c r="J59"/>
  <c r="J47"/>
  <c r="J88"/>
  <c r="J76"/>
  <c r="J64"/>
  <c r="J52"/>
  <c r="J40"/>
  <c r="J81"/>
  <c r="J69"/>
  <c r="J57"/>
  <c r="J45"/>
  <c r="J86"/>
  <c r="J74"/>
  <c r="J62"/>
  <c r="J50"/>
  <c r="J38"/>
  <c r="J91"/>
  <c r="J79"/>
  <c r="J55"/>
  <c r="J43"/>
  <c r="J31"/>
  <c r="J84"/>
  <c r="J72"/>
  <c r="J60"/>
  <c r="J48"/>
  <c r="J36"/>
  <c r="J24"/>
  <c r="J13"/>
  <c r="J89"/>
  <c r="J77"/>
  <c r="J65"/>
  <c r="J53"/>
  <c r="J41"/>
  <c r="J29"/>
  <c r="J18"/>
  <c r="J82"/>
  <c r="J70"/>
  <c r="J58"/>
  <c r="J46"/>
  <c r="J34"/>
  <c r="J22"/>
  <c r="J11"/>
  <c r="J87"/>
  <c r="J75"/>
  <c r="J63"/>
  <c r="J51"/>
  <c r="J39"/>
  <c r="J27"/>
  <c r="J16"/>
  <c r="J93" i="3"/>
  <c r="J93" i="4"/>
  <c r="J93" i="5"/>
  <c r="J94" i="1"/>
  <c r="C2" i="3" l="1"/>
  <c r="C2" i="4" s="1"/>
  <c r="C2" i="5" s="1"/>
  <c r="C4" i="3"/>
  <c r="C4" i="4" s="1"/>
  <c r="C4" i="5" s="1"/>
  <c r="E8" i="1" l="1"/>
  <c r="E93" s="1"/>
  <c r="F8"/>
  <c r="G8"/>
  <c r="G93" s="1"/>
  <c r="H8"/>
  <c r="H93" s="1"/>
  <c r="G95" l="1"/>
  <c r="F93"/>
  <c r="F95" s="1"/>
  <c r="H95"/>
  <c r="E95"/>
  <c r="D8"/>
  <c r="J8" s="1"/>
  <c r="D93" l="1"/>
  <c r="D95" s="1"/>
  <c r="J93" l="1"/>
  <c r="J95" l="1"/>
</calcChain>
</file>

<file path=xl/sharedStrings.xml><?xml version="1.0" encoding="utf-8"?>
<sst xmlns="http://schemas.openxmlformats.org/spreadsheetml/2006/main" count="404" uniqueCount="107">
  <si>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</si>
  <si>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</si>
  <si>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</si>
  <si>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</si>
  <si>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</si>
  <si>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</si>
  <si>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</si>
  <si>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</si>
  <si>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</si>
  <si>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</si>
  <si>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</si>
  <si>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</si>
  <si>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</si>
  <si>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</si>
  <si>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</si>
  <si>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</si>
  <si>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"Клиническая  больница №1"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</si>
  <si>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</si>
  <si>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</si>
  <si>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</si>
  <si>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</si>
  <si>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</si>
  <si>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</si>
  <si>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</si>
  <si>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</si>
  <si>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</si>
  <si>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</si>
  <si>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</si>
  <si>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</si>
  <si>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</si>
  <si>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</si>
  <si>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</si>
  <si>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</si>
  <si>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</si>
  <si>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</si>
  <si>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</si>
  <si>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ОГБУЗ "Озерненская РБ № 1"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</si>
  <si>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</si>
  <si>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</si>
  <si>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</si>
  <si>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</si>
  <si>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</si>
  <si>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</si>
  <si>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</si>
  <si>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</si>
  <si>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</si>
  <si>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ФКУЗ "МСЧ МВД по Смоленской области"</t>
  </si>
  <si>
    <t>Санаторий-профилакторий в г.Смоленске ДСС МЖД - филиала ОАО "РЖД"</t>
  </si>
  <si>
    <t xml:space="preserve">ФКУЗ МСЧ -67 ФСИН России </t>
  </si>
  <si>
    <t>Филиал №4 ФГКУ "1586 ОВКГ МВО" Минобороны России</t>
  </si>
  <si>
    <t>ООО "Андромед"</t>
  </si>
  <si>
    <t>ФГБУ "ФЦТОЭ Минздрава России"</t>
  </si>
  <si>
    <t>ПАО "Дорогобуж"</t>
  </si>
  <si>
    <t>ООО МЦ "Гинея"</t>
  </si>
  <si>
    <t>ООО "Центр ЭКО"</t>
  </si>
  <si>
    <t>ООО "Фрезениус Нефрокеа"</t>
  </si>
  <si>
    <t>МЧУДПО "Клиника Медекс Смоленск"</t>
  </si>
  <si>
    <t>ООО "Клиника Позвоночника 2К"</t>
  </si>
  <si>
    <t>ООО "Клиника Эксперт Смоленск"</t>
  </si>
  <si>
    <t xml:space="preserve">ООО «Стоматологическая поликлиника» </t>
  </si>
  <si>
    <t>ООО «Семейная клиника» (Гагарин)</t>
  </si>
  <si>
    <t>ООО "Утро"</t>
  </si>
  <si>
    <t>ООО"М-Лайн"</t>
  </si>
  <si>
    <t>ООО «Центр реабилитации слуха. Слуховые аппараты и кохлеарные импланты»</t>
  </si>
  <si>
    <t>ООО «Диализный центр НЕФРОС-ВОРОНЕЖ»</t>
  </si>
  <si>
    <t>ООО «Диагностика Смоленск» (г.Вязьма)</t>
  </si>
  <si>
    <t>ООО «Альфамед»</t>
  </si>
  <si>
    <t xml:space="preserve">ООО «Независимая лаборатория ИНВИТРО» (г.Москва)       </t>
  </si>
  <si>
    <t>ООО «Каравай» (г. Рославль)</t>
  </si>
  <si>
    <t>ИТОГ</t>
  </si>
  <si>
    <t>АНО «Реабилитационный центр - Санаторий «Дугино»</t>
  </si>
  <si>
    <t>ООО «Медицина плюс»</t>
  </si>
  <si>
    <t>ООО "ВИТАЛАБ"</t>
  </si>
  <si>
    <t>ООО "НПФ "ХЕЛИКС"</t>
  </si>
  <si>
    <t>руб.</t>
  </si>
  <si>
    <t>Приложение № 8</t>
  </si>
  <si>
    <t>ООО "Нефрофарм"</t>
  </si>
  <si>
    <t>ОГБУЗ "Починковская РБ"</t>
  </si>
  <si>
    <t>Стоимость медицинской помощи в разрезе медицинских и страховых медицинских организаций на 2023 год</t>
  </si>
  <si>
    <t>Реестровый номер</t>
  </si>
  <si>
    <t>ВСЕГО 2023 год</t>
  </si>
  <si>
    <t>ИТОГО</t>
  </si>
  <si>
    <t>Межтерриториальные расчеты</t>
  </si>
  <si>
    <t>ВСЕГО</t>
  </si>
  <si>
    <t>ОГАУЗ "Вяземская городская  стоматологическая поликлиника"</t>
  </si>
  <si>
    <t xml:space="preserve">ФГБУЗ МСЧ № 135 ФМБА России </t>
  </si>
  <si>
    <t>ОГБУЗ "Монастырщинская ЦРБ"</t>
  </si>
  <si>
    <t>ОГБУЗ "Сафоновская ЦРБ"</t>
  </si>
  <si>
    <t>СОГУЗ "Клинический родильный дом"</t>
  </si>
  <si>
    <t>ОГБУЗ "Детская клиническая больница"</t>
  </si>
  <si>
    <t>ЧУЗ "Клиническая больница "РЖД-Медицина" г.Смоленск</t>
  </si>
  <si>
    <t>ООО "КЛИНИК ПАРК-М"</t>
  </si>
  <si>
    <t>Смоленский филиал ООО "БМК"</t>
  </si>
  <si>
    <t>Калужский филиал ФГАУ «МНТК «Микрохирургия глаза» им. акад. С.Н. Федорова» Минздрава России</t>
  </si>
  <si>
    <t>ООО "КДФ" (г.Тверь)</t>
  </si>
  <si>
    <t>МЧУ "Нефросовет-Иваново"</t>
  </si>
  <si>
    <t>ООО МО «Смоленские клиники»</t>
  </si>
  <si>
    <t>ОГБУЗ "СОКПБ"</t>
  </si>
  <si>
    <t>ООО "Семья-Смоленск"</t>
  </si>
  <si>
    <t>ОГБУЗ "Вяземская ЦРБ"</t>
  </si>
  <si>
    <t>ОГБУЗ "Сычевская ЦРБ"</t>
  </si>
  <si>
    <t>ОГБУЗ "Ельнинская ЦРБ"</t>
  </si>
  <si>
    <t>Специализированная скорая помощь экстренных консультативных бригад</t>
  </si>
  <si>
    <t>АСП ООО "Капитал МС"- Филиал в Смоленской области</t>
  </si>
  <si>
    <t>Смоленский филиал АО "Страховая компания "СОГАЗ-Мед"</t>
  </si>
  <si>
    <t>Филиал АО "МАКС-М" в г. Смоленске</t>
  </si>
  <si>
    <t>Утверждено на заседании Комиссии по разработке Территориальной программы ОМС от 30.10.2023 года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</si>
</sst>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 applyFill="1"/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49" fontId="15" fillId="2" borderId="4" xfId="1" applyNumberFormat="1" applyFont="1" applyFill="1" applyBorder="1" applyAlignment="1" applyProtection="1">
      <alignment horizontal="left" vertical="center" wrapText="1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49" fontId="15" fillId="0" borderId="4" xfId="1" applyNumberFormat="1" applyFont="1" applyFill="1" applyBorder="1" applyAlignment="1" applyProtection="1">
      <alignment horizontal="left" vertical="center" wrapText="1"/>
    </xf>
    <xf numFmtId="0" fontId="14" fillId="2" borderId="4" xfId="0" applyFont="1" applyFill="1" applyBorder="1" applyAlignment="1">
      <alignment horizontal="center" vertical="center" wrapText="1"/>
    </xf>
    <xf numFmtId="49" fontId="15" fillId="2" borderId="5" xfId="1" applyNumberFormat="1" applyFont="1" applyFill="1" applyBorder="1" applyAlignment="1" applyProtection="1">
      <alignment horizontal="left" vertical="center" wrapText="1"/>
    </xf>
    <xf numFmtId="49" fontId="15" fillId="2" borderId="4" xfId="1" applyNumberFormat="1" applyFont="1" applyFill="1" applyBorder="1" applyAlignment="1" applyProtection="1">
      <alignment vertical="center" wrapText="1"/>
    </xf>
    <xf numFmtId="0" fontId="14" fillId="2" borderId="5" xfId="0" applyFont="1" applyFill="1" applyBorder="1" applyAlignment="1">
      <alignment horizontal="center" vertical="center" wrapText="1"/>
    </xf>
    <xf numFmtId="49" fontId="16" fillId="2" borderId="4" xfId="1" applyNumberFormat="1" applyFont="1" applyFill="1" applyBorder="1" applyAlignment="1" applyProtection="1">
      <alignment vertical="center" wrapText="1"/>
    </xf>
    <xf numFmtId="49" fontId="16" fillId="2" borderId="5" xfId="1" applyNumberFormat="1" applyFont="1" applyFill="1" applyBorder="1" applyAlignment="1" applyProtection="1">
      <alignment vertical="center" wrapText="1"/>
    </xf>
    <xf numFmtId="0" fontId="14" fillId="2" borderId="5" xfId="0" applyFont="1" applyFill="1" applyBorder="1" applyAlignment="1">
      <alignment horizontal="center"/>
    </xf>
    <xf numFmtId="49" fontId="16" fillId="2" borderId="4" xfId="1" applyNumberFormat="1" applyFont="1" applyFill="1" applyBorder="1" applyAlignment="1" applyProtection="1">
      <alignment horizontal="left" vertical="center" wrapText="1"/>
    </xf>
    <xf numFmtId="0" fontId="17" fillId="2" borderId="4" xfId="0" applyFont="1" applyFill="1" applyBorder="1" applyAlignment="1">
      <alignment vertical="top" wrapText="1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/>
    <xf numFmtId="1" fontId="8" fillId="0" borderId="4" xfId="1" applyNumberFormat="1" applyFont="1" applyFill="1" applyBorder="1" applyAlignment="1" applyProtection="1">
      <alignment horizontal="center" vertical="center" wrapText="1"/>
    </xf>
    <xf numFmtId="0" fontId="19" fillId="0" borderId="4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 applyAlignment="1"/>
    <xf numFmtId="0" fontId="5" fillId="0" borderId="0" xfId="0" applyFont="1" applyFill="1" applyBorder="1" applyAlignment="1">
      <alignment horizontal="center" wrapText="1"/>
    </xf>
    <xf numFmtId="3" fontId="0" fillId="0" borderId="4" xfId="0" applyNumberFormat="1" applyFill="1" applyBorder="1"/>
    <xf numFmtId="0" fontId="0" fillId="2" borderId="0" xfId="0" applyFill="1"/>
    <xf numFmtId="0" fontId="0" fillId="2" borderId="4" xfId="0" applyFill="1" applyBorder="1"/>
    <xf numFmtId="0" fontId="18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K95"/>
  <sheetViews>
    <sheetView tabSelected="1" zoomScale="70" zoomScaleNormal="70" workbookViewId="0">
      <pane xSplit="3" ySplit="7" topLeftCell="D77" activePane="bottomRight" state="frozen"/>
      <selection pane="topRight" activeCell="C1" sqref="C1"/>
      <selection pane="bottomLeft" activeCell="A8" sqref="A8"/>
      <selection pane="bottomRight" activeCell="I104" sqref="I104"/>
    </sheetView>
  </sheetViews>
  <sheetFormatPr defaultColWidth="8.85546875" defaultRowHeight="18.75"/>
  <cols>
    <col min="1" max="1" width="4.42578125" style="37" customWidth="1"/>
    <col min="2" max="2" width="8.85546875" style="13"/>
    <col min="3" max="3" width="62.42578125" style="3" customWidth="1"/>
    <col min="4" max="4" width="23.140625" style="3" customWidth="1"/>
    <col min="5" max="5" width="19" style="3" customWidth="1"/>
    <col min="6" max="6" width="24.140625" style="3" customWidth="1"/>
    <col min="7" max="7" width="22.140625" style="3" customWidth="1"/>
    <col min="8" max="8" width="19.7109375" style="3" customWidth="1"/>
    <col min="9" max="9" width="21.5703125" style="3" customWidth="1"/>
    <col min="10" max="10" width="23.85546875" style="2" customWidth="1"/>
    <col min="11" max="11" width="12.28515625" style="3" customWidth="1"/>
    <col min="12" max="16384" width="8.85546875" style="3"/>
  </cols>
  <sheetData>
    <row r="1" spans="1:11" ht="24.75" customHeight="1">
      <c r="A1" s="32"/>
      <c r="C1" s="1"/>
      <c r="D1" s="1"/>
      <c r="E1" s="1"/>
      <c r="F1" s="1"/>
      <c r="G1" s="1"/>
      <c r="H1" s="45" t="s">
        <v>75</v>
      </c>
      <c r="I1" s="45"/>
      <c r="J1" s="45"/>
    </row>
    <row r="2" spans="1:11" ht="21" customHeight="1">
      <c r="A2" s="32"/>
      <c r="C2" s="50" t="s">
        <v>106</v>
      </c>
      <c r="D2" s="50"/>
      <c r="E2" s="50"/>
      <c r="F2" s="50"/>
      <c r="G2" s="50"/>
      <c r="H2" s="50"/>
      <c r="I2" s="50"/>
      <c r="J2" s="50"/>
    </row>
    <row r="3" spans="1:11">
      <c r="A3" s="33"/>
      <c r="C3" s="4"/>
      <c r="D3" s="4"/>
      <c r="E3" s="4"/>
      <c r="F3" s="8"/>
      <c r="G3" s="8"/>
      <c r="H3" s="45"/>
      <c r="I3" s="45"/>
      <c r="J3" s="45"/>
    </row>
    <row r="4" spans="1:11">
      <c r="A4" s="33"/>
      <c r="C4" s="46" t="s">
        <v>78</v>
      </c>
      <c r="D4" s="46"/>
      <c r="E4" s="46"/>
      <c r="F4" s="46"/>
      <c r="G4" s="46"/>
      <c r="H4" s="46"/>
      <c r="I4" s="46"/>
      <c r="J4" s="46"/>
    </row>
    <row r="5" spans="1:11" ht="24" customHeight="1">
      <c r="A5" s="34"/>
      <c r="C5" s="46"/>
      <c r="D5" s="46"/>
      <c r="E5" s="46"/>
      <c r="F5" s="46"/>
      <c r="G5" s="46"/>
      <c r="H5" s="46"/>
      <c r="I5" s="40"/>
      <c r="J5" s="10" t="s">
        <v>74</v>
      </c>
    </row>
    <row r="6" spans="1:11" ht="21.6" customHeight="1">
      <c r="A6" s="44" t="s">
        <v>1</v>
      </c>
      <c r="B6" s="44" t="s">
        <v>79</v>
      </c>
      <c r="C6" s="47" t="s">
        <v>0</v>
      </c>
      <c r="D6" s="48"/>
      <c r="E6" s="48"/>
      <c r="F6" s="48"/>
      <c r="G6" s="48"/>
      <c r="H6" s="48"/>
      <c r="I6" s="48"/>
      <c r="J6" s="49"/>
    </row>
    <row r="7" spans="1:11" ht="135" customHeight="1">
      <c r="A7" s="44"/>
      <c r="B7" s="44" t="s">
        <v>79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102</v>
      </c>
      <c r="J7" s="6" t="s">
        <v>80</v>
      </c>
    </row>
    <row r="8" spans="1:11" ht="43.5" customHeight="1">
      <c r="A8" s="35">
        <v>1</v>
      </c>
      <c r="B8" s="17">
        <v>670001</v>
      </c>
      <c r="C8" s="18" t="s">
        <v>12</v>
      </c>
      <c r="D8" s="14">
        <f>согаз!D8+макс!D8+капитал!D8</f>
        <v>0</v>
      </c>
      <c r="E8" s="14">
        <f>согаз!E8+макс!E8+капитал!E8</f>
        <v>0</v>
      </c>
      <c r="F8" s="14">
        <f>согаз!F8+макс!F8+капитал!F8</f>
        <v>0</v>
      </c>
      <c r="G8" s="14">
        <f>согаз!G8+макс!G8+капитал!G8</f>
        <v>16263202</v>
      </c>
      <c r="H8" s="14">
        <f>согаз!H8+макс!H8+капитал!H8</f>
        <v>0</v>
      </c>
      <c r="I8" s="14">
        <f>согаз!I8+макс!I8+капитал!I8</f>
        <v>0</v>
      </c>
      <c r="J8" s="7">
        <f>D8+F8+G8+H8+I8</f>
        <v>16263202</v>
      </c>
    </row>
    <row r="9" spans="1:11" ht="39.75" customHeight="1">
      <c r="A9" s="35">
        <v>2</v>
      </c>
      <c r="B9" s="19">
        <v>670002</v>
      </c>
      <c r="C9" s="18" t="s">
        <v>8</v>
      </c>
      <c r="D9" s="14">
        <f>согаз!D9+макс!D9+капитал!D9</f>
        <v>1431701936.8799992</v>
      </c>
      <c r="E9" s="14">
        <f>согаз!E9+макс!E9+капитал!E9</f>
        <v>279554314</v>
      </c>
      <c r="F9" s="14">
        <f>согаз!F9+макс!F9+капитал!F9</f>
        <v>64966951.340000011</v>
      </c>
      <c r="G9" s="14">
        <f>согаз!G9+макс!G9+капитал!G9</f>
        <v>75460145.530000001</v>
      </c>
      <c r="H9" s="14">
        <f>согаз!H9+макс!H9+капитал!H9</f>
        <v>0</v>
      </c>
      <c r="I9" s="14">
        <f>согаз!I9+макс!I9+капитал!I9</f>
        <v>7397720</v>
      </c>
      <c r="J9" s="7">
        <f t="shared" ref="J9:J72" si="0">D9+F9+G9+H9+I9</f>
        <v>1579526753.749999</v>
      </c>
      <c r="K9" s="15"/>
    </row>
    <row r="10" spans="1:11" ht="39.75" customHeight="1">
      <c r="A10" s="35">
        <v>3</v>
      </c>
      <c r="B10" s="19">
        <v>670003</v>
      </c>
      <c r="C10" s="18" t="s">
        <v>9</v>
      </c>
      <c r="D10" s="14">
        <f>согаз!D10+макс!D10+капитал!D10</f>
        <v>175411650.55750003</v>
      </c>
      <c r="E10" s="14">
        <f>согаз!E10+макс!E10+капитал!E10</f>
        <v>3905298</v>
      </c>
      <c r="F10" s="14">
        <f>согаз!F10+макс!F10+капитал!F10</f>
        <v>45199790.57</v>
      </c>
      <c r="G10" s="14">
        <f>согаз!G10+макс!G10+капитал!G10</f>
        <v>42311114.689999998</v>
      </c>
      <c r="H10" s="14">
        <f>согаз!H10+макс!H10+капитал!H10</f>
        <v>0</v>
      </c>
      <c r="I10" s="14">
        <f>согаз!I10+макс!I10+капитал!I10</f>
        <v>7233000</v>
      </c>
      <c r="J10" s="7">
        <f t="shared" si="0"/>
        <v>270155555.8175</v>
      </c>
    </row>
    <row r="11" spans="1:11" ht="39" customHeight="1">
      <c r="A11" s="35">
        <v>4</v>
      </c>
      <c r="B11" s="17">
        <v>670004</v>
      </c>
      <c r="C11" s="18" t="s">
        <v>10</v>
      </c>
      <c r="D11" s="14">
        <f>согаз!D11+макс!D11+капитал!D11</f>
        <v>0</v>
      </c>
      <c r="E11" s="14">
        <f>согаз!E11+макс!E11+капитал!E11</f>
        <v>0</v>
      </c>
      <c r="F11" s="14">
        <f>согаз!F11+макс!F11+капитал!F11</f>
        <v>0</v>
      </c>
      <c r="G11" s="14">
        <f>согаз!G11+макс!G11+капитал!G11</f>
        <v>65909380</v>
      </c>
      <c r="H11" s="14">
        <f>согаз!H11+макс!H11+капитал!H11</f>
        <v>0</v>
      </c>
      <c r="I11" s="14">
        <f>согаз!I11+макс!I11+капитал!I11</f>
        <v>0</v>
      </c>
      <c r="J11" s="7">
        <f t="shared" si="0"/>
        <v>65909380</v>
      </c>
    </row>
    <row r="12" spans="1:11" ht="33.75" customHeight="1">
      <c r="A12" s="35">
        <v>5</v>
      </c>
      <c r="B12" s="19">
        <v>670005</v>
      </c>
      <c r="C12" s="18" t="s">
        <v>11</v>
      </c>
      <c r="D12" s="14">
        <f>согаз!D12+макс!D12+капитал!D12</f>
        <v>564800497.8350004</v>
      </c>
      <c r="E12" s="14">
        <f>согаз!E12+макс!E12+капитал!E12</f>
        <v>94969800</v>
      </c>
      <c r="F12" s="14">
        <f>согаз!F12+макс!F12+капитал!F12</f>
        <v>595237335.49000001</v>
      </c>
      <c r="G12" s="14">
        <f>согаз!G12+макс!G12+капитал!G12</f>
        <v>140555010.47</v>
      </c>
      <c r="H12" s="14">
        <f>согаз!H12+макс!H12+капитал!H12</f>
        <v>0</v>
      </c>
      <c r="I12" s="14">
        <f>согаз!I12+макс!I12+капитал!I12</f>
        <v>0</v>
      </c>
      <c r="J12" s="7">
        <f t="shared" si="0"/>
        <v>1300592843.7950003</v>
      </c>
    </row>
    <row r="13" spans="1:11" ht="35.25" customHeight="1">
      <c r="A13" s="35">
        <v>6</v>
      </c>
      <c r="B13" s="17">
        <v>670006</v>
      </c>
      <c r="C13" s="18" t="s">
        <v>47</v>
      </c>
      <c r="D13" s="14">
        <f>согаз!D13+макс!D13+капитал!D13</f>
        <v>19899321.539999999</v>
      </c>
      <c r="E13" s="14">
        <f>согаз!E13+макс!E13+капитал!E13</f>
        <v>0</v>
      </c>
      <c r="F13" s="14">
        <f>согаз!F13+макс!F13+капитал!F13</f>
        <v>0</v>
      </c>
      <c r="G13" s="14">
        <f>согаз!G13+макс!G13+капитал!G13</f>
        <v>0</v>
      </c>
      <c r="H13" s="14">
        <f>согаз!H13+макс!H13+капитал!H13</f>
        <v>0</v>
      </c>
      <c r="I13" s="14">
        <f>согаз!I13+макс!I13+капитал!I13</f>
        <v>0</v>
      </c>
      <c r="J13" s="7">
        <f t="shared" si="0"/>
        <v>19899321.539999999</v>
      </c>
    </row>
    <row r="14" spans="1:11" ht="30" customHeight="1">
      <c r="A14" s="35">
        <v>7</v>
      </c>
      <c r="B14" s="17">
        <v>670008</v>
      </c>
      <c r="C14" s="18" t="s">
        <v>84</v>
      </c>
      <c r="D14" s="14">
        <f>согаз!D14+макс!D14+капитал!D14</f>
        <v>0</v>
      </c>
      <c r="E14" s="14">
        <f>согаз!E14+макс!E14+капитал!E14</f>
        <v>0</v>
      </c>
      <c r="F14" s="14">
        <f>согаз!F14+макс!F14+капитал!F14</f>
        <v>0</v>
      </c>
      <c r="G14" s="14">
        <f>согаз!G14+макс!G14+капитал!G14</f>
        <v>26963530</v>
      </c>
      <c r="H14" s="14">
        <f>согаз!H14+макс!H14+капитал!H14</f>
        <v>0</v>
      </c>
      <c r="I14" s="14">
        <f>согаз!I14+макс!I14+капитал!I14</f>
        <v>0</v>
      </c>
      <c r="J14" s="7">
        <f t="shared" si="0"/>
        <v>26963530</v>
      </c>
    </row>
    <row r="15" spans="1:11" ht="19.5" customHeight="1">
      <c r="A15" s="35">
        <v>8</v>
      </c>
      <c r="B15" s="17">
        <v>670009</v>
      </c>
      <c r="C15" s="18" t="s">
        <v>37</v>
      </c>
      <c r="D15" s="14">
        <f>согаз!D15+макс!D15+капитал!D15</f>
        <v>0</v>
      </c>
      <c r="E15" s="14">
        <f>согаз!E15+макс!E15+капитал!E15</f>
        <v>0</v>
      </c>
      <c r="F15" s="14">
        <f>согаз!F15+макс!F15+капитал!F15</f>
        <v>0</v>
      </c>
      <c r="G15" s="14">
        <f>согаз!G15+макс!G15+капитал!G15</f>
        <v>20503700</v>
      </c>
      <c r="H15" s="14">
        <f>согаз!H15+макс!H15+капитал!H15</f>
        <v>0</v>
      </c>
      <c r="I15" s="14">
        <f>согаз!I15+макс!I15+капитал!I15</f>
        <v>0</v>
      </c>
      <c r="J15" s="7">
        <f t="shared" si="0"/>
        <v>20503700</v>
      </c>
    </row>
    <row r="16" spans="1:11" ht="19.5" customHeight="1">
      <c r="A16" s="35">
        <v>9</v>
      </c>
      <c r="B16" s="17">
        <v>670010</v>
      </c>
      <c r="C16" s="18" t="s">
        <v>40</v>
      </c>
      <c r="D16" s="14">
        <f>согаз!D16+макс!D16+капитал!D16</f>
        <v>0</v>
      </c>
      <c r="E16" s="14">
        <f>согаз!E16+макс!E16+капитал!E16</f>
        <v>0</v>
      </c>
      <c r="F16" s="14">
        <f>согаз!F16+макс!F16+капитал!F16</f>
        <v>0</v>
      </c>
      <c r="G16" s="14">
        <f>согаз!G16+макс!G16+капитал!G16</f>
        <v>24531510</v>
      </c>
      <c r="H16" s="14">
        <f>согаз!H16+макс!H16+капитал!H16</f>
        <v>0</v>
      </c>
      <c r="I16" s="14">
        <f>согаз!I16+макс!I16+капитал!I16</f>
        <v>0</v>
      </c>
      <c r="J16" s="7">
        <f t="shared" si="0"/>
        <v>24531510</v>
      </c>
    </row>
    <row r="17" spans="1:10" ht="27.75" customHeight="1">
      <c r="A17" s="35">
        <v>10</v>
      </c>
      <c r="B17" s="17">
        <v>670011</v>
      </c>
      <c r="C17" s="18" t="s">
        <v>44</v>
      </c>
      <c r="D17" s="14">
        <f>согаз!D17+макс!D17+капитал!D17</f>
        <v>0</v>
      </c>
      <c r="E17" s="14">
        <f>согаз!E17+макс!E17+капитал!E17</f>
        <v>0</v>
      </c>
      <c r="F17" s="14">
        <f>согаз!F17+макс!F17+капитал!F17</f>
        <v>0</v>
      </c>
      <c r="G17" s="14">
        <f>согаз!G17+макс!G17+капитал!G17</f>
        <v>16043410</v>
      </c>
      <c r="H17" s="14">
        <f>согаз!H17+макс!H17+капитал!H17</f>
        <v>0</v>
      </c>
      <c r="I17" s="14">
        <f>согаз!I17+макс!I17+капитал!I17</f>
        <v>0</v>
      </c>
      <c r="J17" s="7">
        <f t="shared" si="0"/>
        <v>16043410</v>
      </c>
    </row>
    <row r="18" spans="1:10" ht="19.5" customHeight="1">
      <c r="A18" s="35">
        <v>11</v>
      </c>
      <c r="B18" s="19">
        <v>670012</v>
      </c>
      <c r="C18" s="18" t="s">
        <v>85</v>
      </c>
      <c r="D18" s="14">
        <f>согаз!D18+макс!D18+капитал!D18</f>
        <v>0</v>
      </c>
      <c r="E18" s="14">
        <f>согаз!E18+макс!E18+капитал!E18</f>
        <v>0</v>
      </c>
      <c r="F18" s="14">
        <f>согаз!F18+макс!F18+капитал!F18</f>
        <v>0</v>
      </c>
      <c r="G18" s="14">
        <f>согаз!G18+макс!G18+капитал!G18</f>
        <v>146706440.97826648</v>
      </c>
      <c r="H18" s="14">
        <f>согаз!H18+макс!H18+капитал!H18</f>
        <v>24671839.560263079</v>
      </c>
      <c r="I18" s="14">
        <f>согаз!I18+макс!I18+капитал!I18</f>
        <v>0</v>
      </c>
      <c r="J18" s="7">
        <f t="shared" si="0"/>
        <v>171378280.53852955</v>
      </c>
    </row>
    <row r="19" spans="1:10" ht="21" customHeight="1">
      <c r="A19" s="35">
        <v>12</v>
      </c>
      <c r="B19" s="19">
        <v>670013</v>
      </c>
      <c r="C19" s="18" t="s">
        <v>28</v>
      </c>
      <c r="D19" s="14">
        <f>согаз!D19+макс!D19+капитал!D19</f>
        <v>15616127.022499995</v>
      </c>
      <c r="E19" s="14">
        <f>согаз!E19+макс!E19+капитал!E19</f>
        <v>0</v>
      </c>
      <c r="F19" s="14">
        <f>согаз!F19+макс!F19+капитал!F19</f>
        <v>9798088.0300000012</v>
      </c>
      <c r="G19" s="14">
        <f>согаз!G19+макс!G19+капитал!G19</f>
        <v>54190157.5659924</v>
      </c>
      <c r="H19" s="14">
        <f>согаз!H19+макс!H19+капитал!H19</f>
        <v>0</v>
      </c>
      <c r="I19" s="14">
        <f>согаз!I19+макс!I19+капитал!I19</f>
        <v>0</v>
      </c>
      <c r="J19" s="7">
        <f t="shared" si="0"/>
        <v>79604372.618492395</v>
      </c>
    </row>
    <row r="20" spans="1:10" ht="25.5" customHeight="1">
      <c r="A20" s="35">
        <v>13</v>
      </c>
      <c r="B20" s="19">
        <v>670015</v>
      </c>
      <c r="C20" s="18" t="s">
        <v>29</v>
      </c>
      <c r="D20" s="14">
        <f>согаз!D20+макс!D20+капитал!D20</f>
        <v>61591635.775833353</v>
      </c>
      <c r="E20" s="14">
        <f>согаз!E20+макс!E20+капитал!E20</f>
        <v>0</v>
      </c>
      <c r="F20" s="14">
        <f>согаз!F20+макс!F20+капитал!F20</f>
        <v>9979002.9400000013</v>
      </c>
      <c r="G20" s="14">
        <f>согаз!G20+макс!G20+капитал!G20</f>
        <v>181314171.51866892</v>
      </c>
      <c r="H20" s="14">
        <f>согаз!H20+макс!H20+капитал!H20</f>
        <v>0</v>
      </c>
      <c r="I20" s="14">
        <f>согаз!I20+макс!I20+капитал!I20</f>
        <v>0</v>
      </c>
      <c r="J20" s="7">
        <f t="shared" si="0"/>
        <v>252884810.23450226</v>
      </c>
    </row>
    <row r="21" spans="1:10">
      <c r="A21" s="35">
        <v>14</v>
      </c>
      <c r="B21" s="19">
        <v>670017</v>
      </c>
      <c r="C21" s="18" t="s">
        <v>30</v>
      </c>
      <c r="D21" s="14">
        <f>согаз!D21+макс!D21+капитал!D21</f>
        <v>23509248.696666669</v>
      </c>
      <c r="E21" s="14">
        <f>согаз!E21+макс!E21+капитал!E21</f>
        <v>0</v>
      </c>
      <c r="F21" s="14">
        <f>согаз!F21+макс!F21+капитал!F21</f>
        <v>8143258.5800000019</v>
      </c>
      <c r="G21" s="14">
        <f>согаз!G21+макс!G21+капитал!G21</f>
        <v>63822679.394112602</v>
      </c>
      <c r="H21" s="14">
        <f>согаз!H21+макс!H21+капитал!H21</f>
        <v>0</v>
      </c>
      <c r="I21" s="14">
        <f>согаз!I21+макс!I21+капитал!I21</f>
        <v>0</v>
      </c>
      <c r="J21" s="7">
        <f t="shared" si="0"/>
        <v>95475186.670779273</v>
      </c>
    </row>
    <row r="22" spans="1:10">
      <c r="A22" s="35">
        <v>15</v>
      </c>
      <c r="B22" s="19">
        <v>670018</v>
      </c>
      <c r="C22" s="18" t="s">
        <v>31</v>
      </c>
      <c r="D22" s="14">
        <f>согаз!D22+макс!D22+капитал!D22</f>
        <v>36758520.596666656</v>
      </c>
      <c r="E22" s="14">
        <f>согаз!E22+макс!E22+капитал!E22</f>
        <v>0</v>
      </c>
      <c r="F22" s="14">
        <f>согаз!F22+макс!F22+капитал!F22</f>
        <v>16614345.289999999</v>
      </c>
      <c r="G22" s="14">
        <f>согаз!G22+макс!G22+капитал!G22</f>
        <v>106123260.71411845</v>
      </c>
      <c r="H22" s="14">
        <f>согаз!H22+макс!H22+капитал!H22</f>
        <v>0</v>
      </c>
      <c r="I22" s="14">
        <f>согаз!I22+макс!I22+капитал!I22</f>
        <v>0</v>
      </c>
      <c r="J22" s="7">
        <f t="shared" si="0"/>
        <v>159496126.60078511</v>
      </c>
    </row>
    <row r="23" spans="1:10">
      <c r="A23" s="35">
        <v>16</v>
      </c>
      <c r="B23" s="19">
        <v>670019</v>
      </c>
      <c r="C23" s="18" t="s">
        <v>32</v>
      </c>
      <c r="D23" s="14">
        <f>согаз!D23+макс!D23+капитал!D23</f>
        <v>538303.25999999989</v>
      </c>
      <c r="E23" s="14">
        <f>согаз!E23+макс!E23+капитал!E23</f>
        <v>0</v>
      </c>
      <c r="F23" s="14">
        <f>согаз!F23+макс!F23+капитал!F23</f>
        <v>571346.05000000005</v>
      </c>
      <c r="G23" s="14">
        <f>согаз!G23+макс!G23+капитал!G23</f>
        <v>1482938.7657000001</v>
      </c>
      <c r="H23" s="14">
        <f>согаз!H23+макс!H23+капитал!H23</f>
        <v>0</v>
      </c>
      <c r="I23" s="14">
        <f>согаз!I23+макс!I23+капитал!I23</f>
        <v>0</v>
      </c>
      <c r="J23" s="7">
        <f t="shared" si="0"/>
        <v>2592588.0756999999</v>
      </c>
    </row>
    <row r="24" spans="1:10" ht="22.7" customHeight="1">
      <c r="A24" s="35">
        <v>17</v>
      </c>
      <c r="B24" s="19">
        <v>670020</v>
      </c>
      <c r="C24" s="18" t="s">
        <v>101</v>
      </c>
      <c r="D24" s="14">
        <f>согаз!D24+макс!D24+капитал!D24</f>
        <v>24097456.094999995</v>
      </c>
      <c r="E24" s="14">
        <f>согаз!E24+макс!E24+капитал!E24</f>
        <v>0</v>
      </c>
      <c r="F24" s="14">
        <f>согаз!F24+макс!F24+капитал!F24</f>
        <v>13019540.239999998</v>
      </c>
      <c r="G24" s="14">
        <f>согаз!G24+макс!G24+капитал!G24</f>
        <v>76873623.709633797</v>
      </c>
      <c r="H24" s="14">
        <f>согаз!H24+макс!H24+капитал!H24</f>
        <v>0</v>
      </c>
      <c r="I24" s="14">
        <f>согаз!I24+макс!I24+капитал!I24</f>
        <v>0</v>
      </c>
      <c r="J24" s="7">
        <f t="shared" si="0"/>
        <v>113990620.04463379</v>
      </c>
    </row>
    <row r="25" spans="1:10">
      <c r="A25" s="35">
        <v>18</v>
      </c>
      <c r="B25" s="19">
        <v>670021</v>
      </c>
      <c r="C25" s="18" t="s">
        <v>33</v>
      </c>
      <c r="D25" s="14">
        <f>согаз!D25+макс!D25+капитал!D25</f>
        <v>109346.96000000005</v>
      </c>
      <c r="E25" s="14">
        <f>согаз!E25+макс!E25+капитал!E25</f>
        <v>0</v>
      </c>
      <c r="F25" s="14">
        <f>согаз!F25+макс!F25+капитал!F25</f>
        <v>206830.41</v>
      </c>
      <c r="G25" s="14">
        <f>согаз!G25+макс!G25+капитал!G25</f>
        <v>1226169.3163999999</v>
      </c>
      <c r="H25" s="14">
        <f>согаз!H25+макс!H25+капитал!H25</f>
        <v>0</v>
      </c>
      <c r="I25" s="14">
        <f>согаз!I25+макс!I25+капитал!I25</f>
        <v>0</v>
      </c>
      <c r="J25" s="7">
        <f t="shared" si="0"/>
        <v>1542346.6864</v>
      </c>
    </row>
    <row r="26" spans="1:10">
      <c r="A26" s="35">
        <v>19</v>
      </c>
      <c r="B26" s="19">
        <v>670022</v>
      </c>
      <c r="C26" s="18" t="s">
        <v>34</v>
      </c>
      <c r="D26" s="14">
        <f>согаз!D26+макс!D26+капитал!D26</f>
        <v>11738153.686666664</v>
      </c>
      <c r="E26" s="14">
        <f>согаз!E26+макс!E26+капитал!E26</f>
        <v>0</v>
      </c>
      <c r="F26" s="14">
        <f>согаз!F26+макс!F26+капитал!F26</f>
        <v>6567474.2800000012</v>
      </c>
      <c r="G26" s="14">
        <f>согаз!G26+макс!G26+капитал!G26</f>
        <v>53172047.397464082</v>
      </c>
      <c r="H26" s="14">
        <f>согаз!H26+макс!H26+капитал!H26</f>
        <v>0</v>
      </c>
      <c r="I26" s="14">
        <f>согаз!I26+макс!I26+капитал!I26</f>
        <v>0</v>
      </c>
      <c r="J26" s="7">
        <f t="shared" si="0"/>
        <v>71477675.36413075</v>
      </c>
    </row>
    <row r="27" spans="1:10" ht="24.75" customHeight="1">
      <c r="A27" s="35">
        <v>20</v>
      </c>
      <c r="B27" s="19">
        <v>670023</v>
      </c>
      <c r="C27" s="18" t="s">
        <v>35</v>
      </c>
      <c r="D27" s="14">
        <f>согаз!D27+макс!D27+капитал!D27</f>
        <v>20434098.121666662</v>
      </c>
      <c r="E27" s="14">
        <f>согаз!E27+макс!E27+капитал!E27</f>
        <v>0</v>
      </c>
      <c r="F27" s="14">
        <f>согаз!F27+макс!F27+капитал!F27</f>
        <v>6645985.46</v>
      </c>
      <c r="G27" s="14">
        <f>согаз!G27+макс!G27+капитал!G27</f>
        <v>58166312.689198188</v>
      </c>
      <c r="H27" s="14">
        <f>согаз!H27+макс!H27+капитал!H27</f>
        <v>0</v>
      </c>
      <c r="I27" s="14">
        <f>согаз!I27+макс!I27+капитал!I27</f>
        <v>0</v>
      </c>
      <c r="J27" s="7">
        <f t="shared" si="0"/>
        <v>85246396.270864844</v>
      </c>
    </row>
    <row r="28" spans="1:10" ht="24.75" customHeight="1">
      <c r="A28" s="35">
        <v>21</v>
      </c>
      <c r="B28" s="19">
        <v>670024</v>
      </c>
      <c r="C28" s="18" t="s">
        <v>86</v>
      </c>
      <c r="D28" s="14">
        <f>согаз!D28+макс!D28+капитал!D28</f>
        <v>14673413.220000008</v>
      </c>
      <c r="E28" s="14">
        <f>согаз!E28+макс!E28+капитал!E28</f>
        <v>0</v>
      </c>
      <c r="F28" s="14">
        <f>согаз!F28+макс!F28+капитал!F28</f>
        <v>8039269.8800000018</v>
      </c>
      <c r="G28" s="14">
        <f>согаз!G28+макс!G28+капитал!G28</f>
        <v>55909636.856002882</v>
      </c>
      <c r="H28" s="14">
        <f>согаз!H28+макс!H28+капитал!H28</f>
        <v>0</v>
      </c>
      <c r="I28" s="14">
        <f>согаз!I28+макс!I28+капитал!I28</f>
        <v>0</v>
      </c>
      <c r="J28" s="7">
        <f t="shared" si="0"/>
        <v>78622319.956002891</v>
      </c>
    </row>
    <row r="29" spans="1:10" ht="24" customHeight="1">
      <c r="A29" s="35">
        <v>22</v>
      </c>
      <c r="B29" s="19">
        <v>670026</v>
      </c>
      <c r="C29" s="18" t="s">
        <v>77</v>
      </c>
      <c r="D29" s="14">
        <f>согаз!D29+макс!D29+капитал!D29</f>
        <v>46580128.355833329</v>
      </c>
      <c r="E29" s="14">
        <f>согаз!E29+макс!E29+капитал!E29</f>
        <v>0</v>
      </c>
      <c r="F29" s="14">
        <f>согаз!F29+макс!F29+капитал!F29</f>
        <v>11883947.210000001</v>
      </c>
      <c r="G29" s="14">
        <f>согаз!G29+макс!G29+капитал!G29</f>
        <v>129259691.76146689</v>
      </c>
      <c r="H29" s="14">
        <f>согаз!H29+макс!H29+капитал!H29</f>
        <v>0</v>
      </c>
      <c r="I29" s="14">
        <f>согаз!I29+макс!I29+капитал!I29</f>
        <v>0</v>
      </c>
      <c r="J29" s="7">
        <f t="shared" si="0"/>
        <v>187723767.32730022</v>
      </c>
    </row>
    <row r="30" spans="1:10" ht="24.75" customHeight="1">
      <c r="A30" s="35">
        <v>23</v>
      </c>
      <c r="B30" s="19">
        <v>670027</v>
      </c>
      <c r="C30" s="18" t="s">
        <v>38</v>
      </c>
      <c r="D30" s="14">
        <f>согаз!D30+макс!D30+капитал!D30</f>
        <v>235123281.06000003</v>
      </c>
      <c r="E30" s="14">
        <f>согаз!E30+макс!E30+капитал!E30</f>
        <v>0</v>
      </c>
      <c r="F30" s="14">
        <f>согаз!F30+макс!F30+капитал!F30</f>
        <v>28020571.919999983</v>
      </c>
      <c r="G30" s="14">
        <f>согаз!G30+макс!G30+капитал!G30</f>
        <v>328987904.78071266</v>
      </c>
      <c r="H30" s="14">
        <f>согаз!H30+макс!H30+капитал!H30</f>
        <v>0</v>
      </c>
      <c r="I30" s="14">
        <f>согаз!I30+макс!I30+капитал!I30</f>
        <v>0</v>
      </c>
      <c r="J30" s="7">
        <f t="shared" si="0"/>
        <v>592131757.76071262</v>
      </c>
    </row>
    <row r="31" spans="1:10" ht="21.75" customHeight="1">
      <c r="A31" s="35">
        <v>24</v>
      </c>
      <c r="B31" s="19">
        <v>670028</v>
      </c>
      <c r="C31" s="18" t="s">
        <v>39</v>
      </c>
      <c r="D31" s="14">
        <f>согаз!D31+макс!D31+капитал!D31</f>
        <v>59033314.514166631</v>
      </c>
      <c r="E31" s="14">
        <f>согаз!E31+макс!E31+капитал!E31</f>
        <v>0</v>
      </c>
      <c r="F31" s="14">
        <f>согаз!F31+макс!F31+капитал!F31</f>
        <v>22505740.680000003</v>
      </c>
      <c r="G31" s="14">
        <f>согаз!G31+макс!G31+капитал!G31</f>
        <v>94972556.03679955</v>
      </c>
      <c r="H31" s="14">
        <f>согаз!H31+макс!H31+капитал!H31</f>
        <v>0</v>
      </c>
      <c r="I31" s="14">
        <f>согаз!I31+макс!I31+капитал!I31</f>
        <v>0</v>
      </c>
      <c r="J31" s="7">
        <f t="shared" si="0"/>
        <v>176511611.23096618</v>
      </c>
    </row>
    <row r="32" spans="1:10" ht="21" customHeight="1">
      <c r="A32" s="35">
        <v>25</v>
      </c>
      <c r="B32" s="20">
        <v>670029</v>
      </c>
      <c r="C32" s="21" t="s">
        <v>87</v>
      </c>
      <c r="D32" s="14">
        <f>согаз!D32+макс!D32+капитал!D32</f>
        <v>225612731.7000002</v>
      </c>
      <c r="E32" s="14">
        <f>согаз!E32+макс!E32+капитал!E32</f>
        <v>0</v>
      </c>
      <c r="F32" s="14">
        <f>согаз!F32+макс!F32+капитал!F32</f>
        <v>23639813.060000002</v>
      </c>
      <c r="G32" s="14">
        <f>согаз!G32+макс!G32+капитал!G32</f>
        <v>274215176.4932642</v>
      </c>
      <c r="H32" s="14">
        <f>согаз!H32+макс!H32+капитал!H32</f>
        <v>0</v>
      </c>
      <c r="I32" s="14">
        <f>согаз!I32+макс!I32+капитал!I32</f>
        <v>0</v>
      </c>
      <c r="J32" s="7">
        <f t="shared" si="0"/>
        <v>523467721.25326443</v>
      </c>
    </row>
    <row r="33" spans="1:10">
      <c r="A33" s="35">
        <v>26</v>
      </c>
      <c r="B33" s="19">
        <v>670030</v>
      </c>
      <c r="C33" s="18" t="s">
        <v>100</v>
      </c>
      <c r="D33" s="14">
        <f>согаз!D33+макс!D33+капитал!D33</f>
        <v>30718047.960000005</v>
      </c>
      <c r="E33" s="14">
        <f>согаз!E33+макс!E33+капитал!E33</f>
        <v>0</v>
      </c>
      <c r="F33" s="14">
        <f>согаз!F33+макс!F33+капитал!F33</f>
        <v>10479806.329999994</v>
      </c>
      <c r="G33" s="14">
        <f>согаз!G33+макс!G33+капитал!G33</f>
        <v>89461370.136602402</v>
      </c>
      <c r="H33" s="14">
        <f>согаз!H33+макс!H33+капитал!H33</f>
        <v>0</v>
      </c>
      <c r="I33" s="14">
        <f>согаз!I33+макс!I33+капитал!I33</f>
        <v>0</v>
      </c>
      <c r="J33" s="7">
        <f t="shared" si="0"/>
        <v>130659224.42660239</v>
      </c>
    </row>
    <row r="34" spans="1:10">
      <c r="A34" s="35">
        <v>27</v>
      </c>
      <c r="B34" s="19">
        <v>670033</v>
      </c>
      <c r="C34" s="18" t="s">
        <v>42</v>
      </c>
      <c r="D34" s="14">
        <f>согаз!D34+макс!D34+капитал!D34</f>
        <v>13148158.529999994</v>
      </c>
      <c r="E34" s="14">
        <f>согаз!E34+макс!E34+капитал!E34</f>
        <v>0</v>
      </c>
      <c r="F34" s="14">
        <f>согаз!F34+макс!F34+капитал!F34</f>
        <v>9193426.5900000036</v>
      </c>
      <c r="G34" s="14">
        <f>согаз!G34+макс!G34+капитал!G34</f>
        <v>41848851.934957169</v>
      </c>
      <c r="H34" s="14">
        <f>согаз!H34+макс!H34+капитал!H34</f>
        <v>0</v>
      </c>
      <c r="I34" s="14">
        <f>согаз!I34+макс!I34+капитал!I34</f>
        <v>0</v>
      </c>
      <c r="J34" s="7">
        <f t="shared" si="0"/>
        <v>64190437.054957166</v>
      </c>
    </row>
    <row r="35" spans="1:10" ht="22.5" customHeight="1">
      <c r="A35" s="35">
        <v>28</v>
      </c>
      <c r="B35" s="19">
        <v>670035</v>
      </c>
      <c r="C35" s="18" t="s">
        <v>43</v>
      </c>
      <c r="D35" s="14">
        <f>согаз!D35+макс!D35+капитал!D35</f>
        <v>1200084.1899999997</v>
      </c>
      <c r="E35" s="14">
        <f>согаз!E35+макс!E35+капитал!E35</f>
        <v>0</v>
      </c>
      <c r="F35" s="14">
        <f>согаз!F35+макс!F35+капитал!F35</f>
        <v>577838.63</v>
      </c>
      <c r="G35" s="14">
        <f>согаз!G35+макс!G35+капитал!G35</f>
        <v>2720510.8957000002</v>
      </c>
      <c r="H35" s="14">
        <f>согаз!H35+макс!H35+капитал!H35</f>
        <v>0</v>
      </c>
      <c r="I35" s="14">
        <f>согаз!I35+макс!I35+капитал!I35</f>
        <v>0</v>
      </c>
      <c r="J35" s="7">
        <f t="shared" si="0"/>
        <v>4498433.7157000005</v>
      </c>
    </row>
    <row r="36" spans="1:10" ht="23.25" customHeight="1">
      <c r="A36" s="35">
        <v>29</v>
      </c>
      <c r="B36" s="19">
        <v>670036</v>
      </c>
      <c r="C36" s="18" t="s">
        <v>45</v>
      </c>
      <c r="D36" s="14">
        <f>согаз!D36+макс!D36+капитал!D36</f>
        <v>149299308.61666662</v>
      </c>
      <c r="E36" s="14">
        <f>согаз!E36+макс!E36+капитал!E36</f>
        <v>0</v>
      </c>
      <c r="F36" s="14">
        <f>согаз!F36+макс!F36+капитал!F36</f>
        <v>23901803.180000003</v>
      </c>
      <c r="G36" s="14">
        <f>согаз!G36+макс!G36+капитал!G36</f>
        <v>274913072.27023065</v>
      </c>
      <c r="H36" s="14">
        <f>согаз!H36+макс!H36+капитал!H36</f>
        <v>0</v>
      </c>
      <c r="I36" s="14">
        <f>согаз!I36+макс!I36+капитал!I36</f>
        <v>0</v>
      </c>
      <c r="J36" s="7">
        <f t="shared" si="0"/>
        <v>448114184.06689727</v>
      </c>
    </row>
    <row r="37" spans="1:10">
      <c r="A37" s="35">
        <v>30</v>
      </c>
      <c r="B37" s="19">
        <v>670037</v>
      </c>
      <c r="C37" s="18" t="s">
        <v>36</v>
      </c>
      <c r="D37" s="14">
        <f>согаз!D37+макс!D37+капитал!D37</f>
        <v>921110.57999999973</v>
      </c>
      <c r="E37" s="14">
        <f>согаз!E37+макс!E37+капитал!E37</f>
        <v>0</v>
      </c>
      <c r="F37" s="14">
        <f>согаз!F37+макс!F37+капитал!F37</f>
        <v>622219.58000000007</v>
      </c>
      <c r="G37" s="14">
        <f>согаз!G37+макс!G37+капитал!G37</f>
        <v>1820445.8140000002</v>
      </c>
      <c r="H37" s="14">
        <f>согаз!H37+макс!H37+капитал!H37</f>
        <v>0</v>
      </c>
      <c r="I37" s="14">
        <f>согаз!I37+макс!I37+капитал!I37</f>
        <v>0</v>
      </c>
      <c r="J37" s="7">
        <f t="shared" si="0"/>
        <v>3363775.9739999999</v>
      </c>
    </row>
    <row r="38" spans="1:10">
      <c r="A38" s="35">
        <v>31</v>
      </c>
      <c r="B38" s="19">
        <v>670039</v>
      </c>
      <c r="C38" s="18" t="s">
        <v>19</v>
      </c>
      <c r="D38" s="14">
        <f>согаз!D38+макс!D38+капитал!D38</f>
        <v>0</v>
      </c>
      <c r="E38" s="14">
        <f>согаз!E38+макс!E38+капитал!E38</f>
        <v>0</v>
      </c>
      <c r="F38" s="14">
        <f>согаз!F38+макс!F38+капитал!F38</f>
        <v>12090605.34</v>
      </c>
      <c r="G38" s="14">
        <f>согаз!G38+макс!G38+капитал!G38</f>
        <v>192490794.08223784</v>
      </c>
      <c r="H38" s="14">
        <f>согаз!H38+макс!H38+капитал!H38</f>
        <v>0</v>
      </c>
      <c r="I38" s="14">
        <f>согаз!I38+макс!I38+капитал!I38</f>
        <v>0</v>
      </c>
      <c r="J38" s="7">
        <f t="shared" si="0"/>
        <v>204581399.42223784</v>
      </c>
    </row>
    <row r="39" spans="1:10">
      <c r="A39" s="35">
        <v>32</v>
      </c>
      <c r="B39" s="19">
        <v>670040</v>
      </c>
      <c r="C39" s="18" t="s">
        <v>20</v>
      </c>
      <c r="D39" s="14">
        <f>согаз!D39+макс!D39+капитал!D39</f>
        <v>0</v>
      </c>
      <c r="E39" s="14">
        <f>согаз!E39+макс!E39+капитал!E39</f>
        <v>0</v>
      </c>
      <c r="F39" s="14">
        <f>согаз!F39+макс!F39+капитал!F39</f>
        <v>24282679.190000005</v>
      </c>
      <c r="G39" s="14">
        <f>согаз!G39+макс!G39+капитал!G39</f>
        <v>132788384.03586502</v>
      </c>
      <c r="H39" s="14">
        <f>согаз!H39+макс!H39+капитал!H39</f>
        <v>0</v>
      </c>
      <c r="I39" s="14">
        <f>согаз!I39+макс!I39+капитал!I39</f>
        <v>0</v>
      </c>
      <c r="J39" s="7">
        <f t="shared" si="0"/>
        <v>157071063.22586504</v>
      </c>
    </row>
    <row r="40" spans="1:10">
      <c r="A40" s="35">
        <v>33</v>
      </c>
      <c r="B40" s="19">
        <v>670041</v>
      </c>
      <c r="C40" s="18" t="s">
        <v>21</v>
      </c>
      <c r="D40" s="14">
        <f>согаз!D40+макс!D40+капитал!D40</f>
        <v>0</v>
      </c>
      <c r="E40" s="14">
        <f>согаз!E40+макс!E40+капитал!E40</f>
        <v>0</v>
      </c>
      <c r="F40" s="14">
        <f>согаз!F40+макс!F40+капитал!F40</f>
        <v>10954302.400000004</v>
      </c>
      <c r="G40" s="14">
        <f>согаз!G40+макс!G40+капитал!G40</f>
        <v>185041635.18512508</v>
      </c>
      <c r="H40" s="14">
        <f>согаз!H40+макс!H40+капитал!H40</f>
        <v>0</v>
      </c>
      <c r="I40" s="14">
        <f>согаз!I40+макс!I40+капитал!I40</f>
        <v>0</v>
      </c>
      <c r="J40" s="7">
        <f t="shared" si="0"/>
        <v>195995937.58512509</v>
      </c>
    </row>
    <row r="41" spans="1:10">
      <c r="A41" s="35">
        <v>34</v>
      </c>
      <c r="B41" s="19">
        <v>670042</v>
      </c>
      <c r="C41" s="18" t="s">
        <v>22</v>
      </c>
      <c r="D41" s="14">
        <f>согаз!D41+макс!D41+капитал!D41</f>
        <v>0</v>
      </c>
      <c r="E41" s="14">
        <f>согаз!E41+макс!E41+капитал!E41</f>
        <v>0</v>
      </c>
      <c r="F41" s="14">
        <f>согаз!F41+макс!F41+капитал!F41</f>
        <v>11687135.500000002</v>
      </c>
      <c r="G41" s="14">
        <f>согаз!G41+макс!G41+капитал!G41</f>
        <v>120681312.18872502</v>
      </c>
      <c r="H41" s="14">
        <f>согаз!H41+макс!H41+капитал!H41</f>
        <v>0</v>
      </c>
      <c r="I41" s="14">
        <f>согаз!I41+макс!I41+капитал!I41</f>
        <v>0</v>
      </c>
      <c r="J41" s="7">
        <f t="shared" si="0"/>
        <v>132368447.68872502</v>
      </c>
    </row>
    <row r="42" spans="1:10">
      <c r="A42" s="35">
        <v>35</v>
      </c>
      <c r="B42" s="19">
        <v>670043</v>
      </c>
      <c r="C42" s="18" t="s">
        <v>23</v>
      </c>
      <c r="D42" s="14">
        <f>согаз!D42+макс!D42+капитал!D42</f>
        <v>0</v>
      </c>
      <c r="E42" s="14">
        <f>согаз!E42+макс!E42+капитал!E42</f>
        <v>0</v>
      </c>
      <c r="F42" s="14">
        <f>согаз!F42+макс!F42+капитал!F42</f>
        <v>10591433.470000001</v>
      </c>
      <c r="G42" s="14">
        <f>согаз!G42+макс!G42+капитал!G42</f>
        <v>120221169.35268337</v>
      </c>
      <c r="H42" s="14">
        <f>согаз!H42+макс!H42+капитал!H42</f>
        <v>0</v>
      </c>
      <c r="I42" s="14">
        <f>согаз!I42+макс!I42+капитал!I42</f>
        <v>0</v>
      </c>
      <c r="J42" s="7">
        <f t="shared" si="0"/>
        <v>130812602.82268336</v>
      </c>
    </row>
    <row r="43" spans="1:10" ht="20.25" customHeight="1">
      <c r="A43" s="35">
        <v>36</v>
      </c>
      <c r="B43" s="19">
        <v>670044</v>
      </c>
      <c r="C43" s="18" t="s">
        <v>24</v>
      </c>
      <c r="D43" s="14">
        <f>согаз!D43+макс!D43+капитал!D43</f>
        <v>0</v>
      </c>
      <c r="E43" s="14">
        <f>согаз!E43+макс!E43+капитал!E43</f>
        <v>0</v>
      </c>
      <c r="F43" s="14">
        <f>согаз!F43+макс!F43+капитал!F43</f>
        <v>7886951.6699999999</v>
      </c>
      <c r="G43" s="14">
        <f>согаз!G43+макс!G43+капитал!G43</f>
        <v>103277715.18257308</v>
      </c>
      <c r="H43" s="14">
        <f>согаз!H43+макс!H43+капитал!H43</f>
        <v>0</v>
      </c>
      <c r="I43" s="14">
        <f>согаз!I43+макс!I43+капитал!I43</f>
        <v>0</v>
      </c>
      <c r="J43" s="7">
        <f t="shared" si="0"/>
        <v>111164666.85257308</v>
      </c>
    </row>
    <row r="44" spans="1:10" ht="30" customHeight="1">
      <c r="A44" s="35">
        <v>37</v>
      </c>
      <c r="B44" s="19">
        <v>670045</v>
      </c>
      <c r="C44" s="18" t="s">
        <v>18</v>
      </c>
      <c r="D44" s="14">
        <f>согаз!D44+макс!D44+капитал!D44</f>
        <v>0</v>
      </c>
      <c r="E44" s="14">
        <f>согаз!E44+макс!E44+капитал!E44</f>
        <v>0</v>
      </c>
      <c r="F44" s="14">
        <f>согаз!F44+макс!F44+капитал!F44</f>
        <v>31153521.02</v>
      </c>
      <c r="G44" s="14">
        <f>согаз!G44+макс!G44+капитал!G44</f>
        <v>139914781.3705191</v>
      </c>
      <c r="H44" s="14">
        <f>согаз!H44+макс!H44+капитал!H44</f>
        <v>0</v>
      </c>
      <c r="I44" s="14">
        <f>согаз!I44+макс!I44+капитал!I44</f>
        <v>0</v>
      </c>
      <c r="J44" s="7">
        <f t="shared" si="0"/>
        <v>171068302.39051911</v>
      </c>
    </row>
    <row r="45" spans="1:10" ht="19.899999999999999" customHeight="1">
      <c r="A45" s="35">
        <v>38</v>
      </c>
      <c r="B45" s="17">
        <v>670046</v>
      </c>
      <c r="C45" s="18" t="s">
        <v>26</v>
      </c>
      <c r="D45" s="14">
        <f>согаз!D45+макс!D45+капитал!D45</f>
        <v>0</v>
      </c>
      <c r="E45" s="14">
        <f>согаз!E45+макс!E45+капитал!E45</f>
        <v>0</v>
      </c>
      <c r="F45" s="14">
        <f>согаз!F45+макс!F45+капитал!F45</f>
        <v>0</v>
      </c>
      <c r="G45" s="14">
        <f>согаз!G45+макс!G45+капитал!G45</f>
        <v>76906640</v>
      </c>
      <c r="H45" s="14">
        <f>согаз!H45+макс!H45+капитал!H45</f>
        <v>0</v>
      </c>
      <c r="I45" s="14">
        <f>согаз!I45+макс!I45+капитал!I45</f>
        <v>0</v>
      </c>
      <c r="J45" s="7">
        <f t="shared" si="0"/>
        <v>76906640</v>
      </c>
    </row>
    <row r="46" spans="1:10" ht="24.6" customHeight="1">
      <c r="A46" s="35">
        <v>39</v>
      </c>
      <c r="B46" s="17">
        <v>670047</v>
      </c>
      <c r="C46" s="18" t="s">
        <v>27</v>
      </c>
      <c r="D46" s="14">
        <f>согаз!D46+макс!D46+капитал!D46</f>
        <v>0</v>
      </c>
      <c r="E46" s="14">
        <f>согаз!E46+макс!E46+капитал!E46</f>
        <v>0</v>
      </c>
      <c r="F46" s="14">
        <f>согаз!F46+макс!F46+капитал!F46</f>
        <v>0</v>
      </c>
      <c r="G46" s="14">
        <f>согаз!G46+макс!G46+капитал!G46</f>
        <v>51705670</v>
      </c>
      <c r="H46" s="14">
        <f>согаз!H46+макс!H46+капитал!H46</f>
        <v>0</v>
      </c>
      <c r="I46" s="14">
        <f>согаз!I46+макс!I46+капитал!I46</f>
        <v>0</v>
      </c>
      <c r="J46" s="7">
        <f t="shared" si="0"/>
        <v>51705670</v>
      </c>
    </row>
    <row r="47" spans="1:10" ht="22.5" customHeight="1">
      <c r="A47" s="35">
        <v>40</v>
      </c>
      <c r="B47" s="19">
        <v>670048</v>
      </c>
      <c r="C47" s="18" t="s">
        <v>16</v>
      </c>
      <c r="D47" s="14">
        <f>согаз!D47+макс!D47+капитал!D47</f>
        <v>769324735.40000057</v>
      </c>
      <c r="E47" s="14">
        <f>согаз!E47+макс!E47+капитал!E47</f>
        <v>68296613</v>
      </c>
      <c r="F47" s="14">
        <f>согаз!F47+макс!F47+капитал!F47</f>
        <v>34682704.706363633</v>
      </c>
      <c r="G47" s="14">
        <f>согаз!G47+макс!G47+капитал!G47</f>
        <v>146336314.66999999</v>
      </c>
      <c r="H47" s="14">
        <f>согаз!H47+макс!H47+капитал!H47</f>
        <v>0</v>
      </c>
      <c r="I47" s="14">
        <f>согаз!I47+макс!I47+капитал!I47</f>
        <v>0</v>
      </c>
      <c r="J47" s="7">
        <f t="shared" si="0"/>
        <v>950343754.77636421</v>
      </c>
    </row>
    <row r="48" spans="1:10" ht="21" customHeight="1">
      <c r="A48" s="35">
        <v>41</v>
      </c>
      <c r="B48" s="19">
        <v>670049</v>
      </c>
      <c r="C48" s="18" t="s">
        <v>88</v>
      </c>
      <c r="D48" s="14">
        <f>согаз!D48+макс!D48+капитал!D48</f>
        <v>73442816.239999995</v>
      </c>
      <c r="E48" s="14">
        <f>согаз!E48+макс!E48+капитал!E48</f>
        <v>0</v>
      </c>
      <c r="F48" s="14">
        <f>согаз!F48+макс!F48+капитал!F48</f>
        <v>1846655.16</v>
      </c>
      <c r="G48" s="14">
        <f>согаз!G48+макс!G48+капитал!G48</f>
        <v>77536947.569999993</v>
      </c>
      <c r="H48" s="14">
        <f>согаз!H48+макс!H48+капитал!H48</f>
        <v>0</v>
      </c>
      <c r="I48" s="14">
        <f>согаз!I48+макс!I48+капитал!I48</f>
        <v>0</v>
      </c>
      <c r="J48" s="7">
        <f t="shared" si="0"/>
        <v>152826418.96999997</v>
      </c>
    </row>
    <row r="49" spans="1:10" ht="21" customHeight="1">
      <c r="A49" s="35">
        <v>42</v>
      </c>
      <c r="B49" s="19">
        <v>670050</v>
      </c>
      <c r="C49" s="18" t="s">
        <v>17</v>
      </c>
      <c r="D49" s="14">
        <f>согаз!D49+макс!D49+капитал!D49</f>
        <v>80869646.109999999</v>
      </c>
      <c r="E49" s="14">
        <f>согаз!E49+макс!E49+капитал!E49</f>
        <v>0</v>
      </c>
      <c r="F49" s="14">
        <f>согаз!F49+макс!F49+капитал!F49</f>
        <v>0</v>
      </c>
      <c r="G49" s="14">
        <f>согаз!G49+макс!G49+капитал!G49</f>
        <v>3981200</v>
      </c>
      <c r="H49" s="14">
        <f>согаз!H49+макс!H49+капитал!H49</f>
        <v>0</v>
      </c>
      <c r="I49" s="14">
        <f>согаз!I49+макс!I49+капитал!I49</f>
        <v>0</v>
      </c>
      <c r="J49" s="7">
        <f t="shared" si="0"/>
        <v>84850846.109999999</v>
      </c>
    </row>
    <row r="50" spans="1:10" ht="21.75" customHeight="1">
      <c r="A50" s="35">
        <v>43</v>
      </c>
      <c r="B50" s="17">
        <v>670051</v>
      </c>
      <c r="C50" s="18" t="s">
        <v>25</v>
      </c>
      <c r="D50" s="14">
        <f>согаз!D50+макс!D50+капитал!D50</f>
        <v>0</v>
      </c>
      <c r="E50" s="14">
        <f>согаз!E50+макс!E50+капитал!E50</f>
        <v>0</v>
      </c>
      <c r="F50" s="14">
        <f>согаз!F50+макс!F50+капитал!F50</f>
        <v>0</v>
      </c>
      <c r="G50" s="14">
        <f>согаз!G50+макс!G50+капитал!G50</f>
        <v>99856470</v>
      </c>
      <c r="H50" s="14">
        <f>согаз!H50+макс!H50+капитал!H50</f>
        <v>0</v>
      </c>
      <c r="I50" s="14">
        <f>согаз!I50+макс!I50+капитал!I50</f>
        <v>0</v>
      </c>
      <c r="J50" s="7">
        <f t="shared" si="0"/>
        <v>99856470</v>
      </c>
    </row>
    <row r="51" spans="1:10" ht="21.75" customHeight="1">
      <c r="A51" s="35">
        <v>44</v>
      </c>
      <c r="B51" s="20">
        <v>670052</v>
      </c>
      <c r="C51" s="21" t="s">
        <v>89</v>
      </c>
      <c r="D51" s="14">
        <f>согаз!D51+макс!D51+капитал!D51</f>
        <v>74561656.74333334</v>
      </c>
      <c r="E51" s="14">
        <f>согаз!E51+макс!E51+капитал!E51</f>
        <v>0</v>
      </c>
      <c r="F51" s="14">
        <f>согаз!F51+макс!F51+капитал!F51</f>
        <v>32259130.400000002</v>
      </c>
      <c r="G51" s="14">
        <f>согаз!G51+макс!G51+капитал!G51</f>
        <v>480125265.85973901</v>
      </c>
      <c r="H51" s="14">
        <f>согаз!H51+макс!H51+капитал!H51</f>
        <v>0</v>
      </c>
      <c r="I51" s="14">
        <f>согаз!I51+макс!I51+капитал!I51</f>
        <v>0</v>
      </c>
      <c r="J51" s="7">
        <f t="shared" si="0"/>
        <v>586946053.00307238</v>
      </c>
    </row>
    <row r="52" spans="1:10" ht="17.25" customHeight="1">
      <c r="A52" s="35">
        <v>45</v>
      </c>
      <c r="B52" s="20">
        <v>670053</v>
      </c>
      <c r="C52" s="21" t="s">
        <v>41</v>
      </c>
      <c r="D52" s="14">
        <f>согаз!D52+макс!D52+капитал!D52</f>
        <v>10603226.329999998</v>
      </c>
      <c r="E52" s="14">
        <f>согаз!E52+макс!E52+капитал!E52</f>
        <v>0</v>
      </c>
      <c r="F52" s="14">
        <f>согаз!F52+макс!F52+капитал!F52</f>
        <v>12834841.460000001</v>
      </c>
      <c r="G52" s="14">
        <f>согаз!G52+макс!G52+капитал!G52</f>
        <v>175363369.79098141</v>
      </c>
      <c r="H52" s="14">
        <f>согаз!H52+макс!H52+капитал!H52</f>
        <v>0</v>
      </c>
      <c r="I52" s="14">
        <f>согаз!I52+макс!I52+капитал!I52</f>
        <v>0</v>
      </c>
      <c r="J52" s="7">
        <f t="shared" si="0"/>
        <v>198801437.5809814</v>
      </c>
    </row>
    <row r="53" spans="1:10" ht="18.95" customHeight="1">
      <c r="A53" s="35">
        <v>46</v>
      </c>
      <c r="B53" s="19">
        <v>670054</v>
      </c>
      <c r="C53" s="18" t="s">
        <v>15</v>
      </c>
      <c r="D53" s="14">
        <f>согаз!D53+макс!D53+капитал!D53</f>
        <v>699875261.13749993</v>
      </c>
      <c r="E53" s="14">
        <f>согаз!E53+макс!E53+капитал!E53</f>
        <v>155145147</v>
      </c>
      <c r="F53" s="14">
        <f>согаз!F53+макс!F53+капитал!F53</f>
        <v>0</v>
      </c>
      <c r="G53" s="14">
        <f>согаз!G53+макс!G53+капитал!G53</f>
        <v>76846065</v>
      </c>
      <c r="H53" s="14">
        <f>согаз!H53+макс!H53+капитал!H53</f>
        <v>0</v>
      </c>
      <c r="I53" s="14">
        <f>согаз!I53+макс!I53+капитал!I53</f>
        <v>0</v>
      </c>
      <c r="J53" s="7">
        <f t="shared" si="0"/>
        <v>776721326.13749993</v>
      </c>
    </row>
    <row r="54" spans="1:10" ht="18.95" customHeight="1">
      <c r="A54" s="35">
        <v>47</v>
      </c>
      <c r="B54" s="17">
        <v>670055</v>
      </c>
      <c r="C54" s="18" t="s">
        <v>48</v>
      </c>
      <c r="D54" s="14">
        <f>согаз!D54+макс!D54+капитал!D54</f>
        <v>0</v>
      </c>
      <c r="E54" s="14">
        <f>согаз!E54+макс!E54+капитал!E54</f>
        <v>0</v>
      </c>
      <c r="F54" s="14">
        <f>согаз!F54+макс!F54+капитал!F54</f>
        <v>0</v>
      </c>
      <c r="G54" s="14">
        <f>согаз!G54+макс!G54+капитал!G54</f>
        <v>2149005.94</v>
      </c>
      <c r="H54" s="14">
        <f>согаз!H54+макс!H54+капитал!H54</f>
        <v>0</v>
      </c>
      <c r="I54" s="14">
        <f>согаз!I54+макс!I54+капитал!I54</f>
        <v>0</v>
      </c>
      <c r="J54" s="7">
        <f t="shared" si="0"/>
        <v>2149005.94</v>
      </c>
    </row>
    <row r="55" spans="1:10" ht="19.5" customHeight="1">
      <c r="A55" s="35">
        <v>48</v>
      </c>
      <c r="B55" s="19">
        <v>670056</v>
      </c>
      <c r="C55" s="18" t="s">
        <v>46</v>
      </c>
      <c r="D55" s="14">
        <f>согаз!D55+макс!D55+капитал!D55</f>
        <v>0</v>
      </c>
      <c r="E55" s="14">
        <f>согаз!E55+макс!E55+капитал!E55</f>
        <v>0</v>
      </c>
      <c r="F55" s="14">
        <f>согаз!F55+макс!F55+капитал!F55</f>
        <v>374525.05000000005</v>
      </c>
      <c r="G55" s="14">
        <f>согаз!G55+макс!G55+капитал!G55</f>
        <v>4468824.9000000004</v>
      </c>
      <c r="H55" s="14">
        <f>согаз!H55+макс!H55+капитал!H55</f>
        <v>0</v>
      </c>
      <c r="I55" s="14">
        <f>согаз!I55+макс!I55+капитал!I55</f>
        <v>0</v>
      </c>
      <c r="J55" s="7">
        <f t="shared" si="0"/>
        <v>4843349.95</v>
      </c>
    </row>
    <row r="56" spans="1:10" ht="24.75" customHeight="1">
      <c r="A56" s="35">
        <v>49</v>
      </c>
      <c r="B56" s="19">
        <v>670057</v>
      </c>
      <c r="C56" s="18" t="s">
        <v>90</v>
      </c>
      <c r="D56" s="14">
        <f>согаз!D56+макс!D56+капитал!D56</f>
        <v>369560604.24249983</v>
      </c>
      <c r="E56" s="14">
        <f>согаз!E56+макс!E56+капитал!E56</f>
        <v>53253131</v>
      </c>
      <c r="F56" s="14">
        <f>согаз!F56+макс!F56+капитал!F56</f>
        <v>32636728.489999995</v>
      </c>
      <c r="G56" s="14">
        <f>согаз!G56+макс!G56+капитал!G56</f>
        <v>96093232.568879783</v>
      </c>
      <c r="H56" s="14">
        <f>согаз!H56+макс!H56+капитал!H56</f>
        <v>0</v>
      </c>
      <c r="I56" s="14">
        <f>согаз!I56+макс!I56+капитал!I56</f>
        <v>0</v>
      </c>
      <c r="J56" s="7">
        <f t="shared" si="0"/>
        <v>498290565.30137962</v>
      </c>
    </row>
    <row r="57" spans="1:10" ht="35.25" customHeight="1">
      <c r="A57" s="35">
        <v>50</v>
      </c>
      <c r="B57" s="19">
        <v>670059</v>
      </c>
      <c r="C57" s="18" t="s">
        <v>13</v>
      </c>
      <c r="D57" s="14">
        <f>согаз!D57+макс!D57+капитал!D57</f>
        <v>87625439.969999999</v>
      </c>
      <c r="E57" s="14">
        <f>согаз!E57+макс!E57+капитал!E57</f>
        <v>0</v>
      </c>
      <c r="F57" s="14">
        <f>согаз!F57+макс!F57+капитал!F57</f>
        <v>0</v>
      </c>
      <c r="G57" s="14">
        <f>согаз!G57+макс!G57+капитал!G57</f>
        <v>8488345.0299999993</v>
      </c>
      <c r="H57" s="14">
        <f>согаз!H57+макс!H57+капитал!H57</f>
        <v>0</v>
      </c>
      <c r="I57" s="14">
        <f>согаз!I57+макс!I57+капитал!I57</f>
        <v>0</v>
      </c>
      <c r="J57" s="7">
        <f t="shared" si="0"/>
        <v>96113785</v>
      </c>
    </row>
    <row r="58" spans="1:10" ht="23.45" customHeight="1">
      <c r="A58" s="35">
        <v>51</v>
      </c>
      <c r="B58" s="19">
        <v>670062</v>
      </c>
      <c r="C58" s="18" t="s">
        <v>49</v>
      </c>
      <c r="D58" s="14">
        <f>согаз!D58+макс!D58+капитал!D58</f>
        <v>0</v>
      </c>
      <c r="E58" s="14">
        <f>согаз!E58+макс!E58+капитал!E58</f>
        <v>0</v>
      </c>
      <c r="F58" s="14">
        <f>согаз!F58+макс!F58+капитал!F58</f>
        <v>0</v>
      </c>
      <c r="G58" s="14">
        <f>согаз!G58+макс!G58+капитал!G58</f>
        <v>1713544.7200000002</v>
      </c>
      <c r="H58" s="14">
        <f>согаз!H58+макс!H58+капитал!H58</f>
        <v>0</v>
      </c>
      <c r="I58" s="14">
        <f>согаз!I58+макс!I58+капитал!I58</f>
        <v>0</v>
      </c>
      <c r="J58" s="7">
        <f t="shared" si="0"/>
        <v>1713544.7200000002</v>
      </c>
    </row>
    <row r="59" spans="1:10" ht="22.5" customHeight="1">
      <c r="A59" s="35">
        <v>52</v>
      </c>
      <c r="B59" s="19">
        <v>670065</v>
      </c>
      <c r="C59" s="18" t="s">
        <v>50</v>
      </c>
      <c r="D59" s="14">
        <f>согаз!D59+макс!D59+капитал!D59</f>
        <v>0</v>
      </c>
      <c r="E59" s="14">
        <f>согаз!E59+макс!E59+капитал!E59</f>
        <v>0</v>
      </c>
      <c r="F59" s="14">
        <f>согаз!F59+макс!F59+капитал!F59</f>
        <v>2815250.16</v>
      </c>
      <c r="G59" s="14">
        <f>согаз!G59+макс!G59+капитал!G59</f>
        <v>1269155.3500000001</v>
      </c>
      <c r="H59" s="14">
        <f>согаз!H59+макс!H59+капитал!H59</f>
        <v>0</v>
      </c>
      <c r="I59" s="14">
        <f>согаз!I59+макс!I59+капитал!I59</f>
        <v>0</v>
      </c>
      <c r="J59" s="7">
        <f t="shared" si="0"/>
        <v>4084405.5100000002</v>
      </c>
    </row>
    <row r="60" spans="1:10" ht="18.95" customHeight="1">
      <c r="A60" s="35">
        <v>53</v>
      </c>
      <c r="B60" s="17">
        <v>670066</v>
      </c>
      <c r="C60" s="18" t="s">
        <v>14</v>
      </c>
      <c r="D60" s="14">
        <f>согаз!D60+макс!D60+капитал!D60</f>
        <v>0</v>
      </c>
      <c r="E60" s="14">
        <f>согаз!E60+макс!E60+капитал!E60</f>
        <v>0</v>
      </c>
      <c r="F60" s="14">
        <f>согаз!F60+макс!F60+капитал!F60</f>
        <v>0</v>
      </c>
      <c r="G60" s="14">
        <f>согаз!G60+макс!G60+капитал!G60</f>
        <v>0</v>
      </c>
      <c r="H60" s="14">
        <f>согаз!H60+макс!H60+капитал!H60</f>
        <v>801231747.1297369</v>
      </c>
      <c r="I60" s="14">
        <f>согаз!I60+макс!I60+капитал!I60</f>
        <v>0</v>
      </c>
      <c r="J60" s="7">
        <f t="shared" si="0"/>
        <v>801231747.1297369</v>
      </c>
    </row>
    <row r="61" spans="1:10" ht="24.75" customHeight="1">
      <c r="A61" s="35">
        <v>54</v>
      </c>
      <c r="B61" s="19">
        <v>670067</v>
      </c>
      <c r="C61" s="18" t="s">
        <v>51</v>
      </c>
      <c r="D61" s="14">
        <f>согаз!D61+макс!D61+капитал!D61</f>
        <v>4014422.5000000009</v>
      </c>
      <c r="E61" s="14">
        <f>согаз!E61+макс!E61+капитал!E61</f>
        <v>0</v>
      </c>
      <c r="F61" s="14">
        <f>согаз!F61+макс!F61+капитал!F61</f>
        <v>8205888</v>
      </c>
      <c r="G61" s="14">
        <f>согаз!G61+макс!G61+капитал!G61</f>
        <v>17284413.5396</v>
      </c>
      <c r="H61" s="14">
        <f>согаз!H61+макс!H61+капитал!H61</f>
        <v>0</v>
      </c>
      <c r="I61" s="14">
        <f>согаз!I61+макс!I61+капитал!I61</f>
        <v>0</v>
      </c>
      <c r="J61" s="7">
        <f t="shared" si="0"/>
        <v>29504724.0396</v>
      </c>
    </row>
    <row r="62" spans="1:10">
      <c r="A62" s="35">
        <v>55</v>
      </c>
      <c r="B62" s="22">
        <v>670068</v>
      </c>
      <c r="C62" s="18" t="s">
        <v>53</v>
      </c>
      <c r="D62" s="14">
        <f>согаз!D62+макс!D62+капитал!D62</f>
        <v>0</v>
      </c>
      <c r="E62" s="14">
        <f>согаз!E62+макс!E62+капитал!E62</f>
        <v>0</v>
      </c>
      <c r="F62" s="14">
        <f>согаз!F62+макс!F62+капитал!F62</f>
        <v>9222007.3300000001</v>
      </c>
      <c r="G62" s="14">
        <f>согаз!G62+макс!G62+капитал!G62</f>
        <v>0</v>
      </c>
      <c r="H62" s="14">
        <f>согаз!H62+макс!H62+капитал!H62</f>
        <v>0</v>
      </c>
      <c r="I62" s="14">
        <f>согаз!I62+макс!I62+капитал!I62</f>
        <v>0</v>
      </c>
      <c r="J62" s="7">
        <f t="shared" si="0"/>
        <v>9222007.3300000001</v>
      </c>
    </row>
    <row r="63" spans="1:10" ht="26.25" customHeight="1">
      <c r="A63" s="35">
        <v>56</v>
      </c>
      <c r="B63" s="22">
        <v>670070</v>
      </c>
      <c r="C63" s="23" t="s">
        <v>52</v>
      </c>
      <c r="D63" s="14">
        <f>согаз!D63+макс!D63+капитал!D63</f>
        <v>0</v>
      </c>
      <c r="E63" s="14">
        <f>согаз!E63+макс!E63+капитал!E63</f>
        <v>0</v>
      </c>
      <c r="F63" s="14">
        <f>согаз!F63+макс!F63+капитал!F63</f>
        <v>0</v>
      </c>
      <c r="G63" s="14">
        <f>согаз!G63+макс!G63+капитал!G63</f>
        <v>4549854.99</v>
      </c>
      <c r="H63" s="14">
        <f>согаз!H63+макс!H63+капитал!H63</f>
        <v>0</v>
      </c>
      <c r="I63" s="14">
        <f>согаз!I63+макс!I63+капитал!I63</f>
        <v>0</v>
      </c>
      <c r="J63" s="7">
        <f t="shared" si="0"/>
        <v>4549854.99</v>
      </c>
    </row>
    <row r="64" spans="1:10" ht="18" customHeight="1">
      <c r="A64" s="35">
        <v>57</v>
      </c>
      <c r="B64" s="22">
        <v>670072</v>
      </c>
      <c r="C64" s="18" t="s">
        <v>54</v>
      </c>
      <c r="D64" s="14">
        <f>согаз!D64+макс!D64+капитал!D64</f>
        <v>0</v>
      </c>
      <c r="E64" s="14">
        <f>согаз!E64+макс!E64+капитал!E64</f>
        <v>0</v>
      </c>
      <c r="F64" s="14">
        <f>согаз!F64+макс!F64+капитал!F64</f>
        <v>12281895.899999999</v>
      </c>
      <c r="G64" s="14">
        <f>согаз!G64+макс!G64+капитал!G64</f>
        <v>0</v>
      </c>
      <c r="H64" s="14">
        <f>согаз!H64+макс!H64+капитал!H64</f>
        <v>0</v>
      </c>
      <c r="I64" s="14">
        <f>согаз!I64+макс!I64+капитал!I64</f>
        <v>0</v>
      </c>
      <c r="J64" s="7">
        <f t="shared" si="0"/>
        <v>12281895.899999999</v>
      </c>
    </row>
    <row r="65" spans="1:10">
      <c r="A65" s="35">
        <v>58</v>
      </c>
      <c r="B65" s="17">
        <v>670081</v>
      </c>
      <c r="C65" s="24" t="s">
        <v>59</v>
      </c>
      <c r="D65" s="14">
        <f>согаз!D65+макс!D65+капитал!D65</f>
        <v>0</v>
      </c>
      <c r="E65" s="14">
        <f>согаз!E65+макс!E65+капитал!E65</f>
        <v>0</v>
      </c>
      <c r="F65" s="14">
        <f>согаз!F65+макс!F65+капитал!F65</f>
        <v>0</v>
      </c>
      <c r="G65" s="14">
        <f>согаз!G65+макс!G65+капитал!G65</f>
        <v>8136710</v>
      </c>
      <c r="H65" s="14">
        <f>согаз!H65+макс!H65+капитал!H65</f>
        <v>0</v>
      </c>
      <c r="I65" s="14">
        <f>согаз!I65+макс!I65+капитал!I65</f>
        <v>0</v>
      </c>
      <c r="J65" s="7">
        <f t="shared" si="0"/>
        <v>8136710</v>
      </c>
    </row>
    <row r="66" spans="1:10">
      <c r="A66" s="35">
        <v>59</v>
      </c>
      <c r="B66" s="19">
        <v>670082</v>
      </c>
      <c r="C66" s="24" t="s">
        <v>58</v>
      </c>
      <c r="D66" s="14">
        <f>согаз!D66+макс!D66+капитал!D66</f>
        <v>0</v>
      </c>
      <c r="E66" s="14">
        <f>согаз!E66+макс!E66+капитал!E66</f>
        <v>0</v>
      </c>
      <c r="F66" s="14">
        <f>согаз!F66+макс!F66+капитал!F66</f>
        <v>0</v>
      </c>
      <c r="G66" s="14">
        <f>согаз!G66+макс!G66+капитал!G66</f>
        <v>23334451</v>
      </c>
      <c r="H66" s="14">
        <f>согаз!H66+макс!H66+капитал!H66</f>
        <v>0</v>
      </c>
      <c r="I66" s="14">
        <f>согаз!I66+макс!I66+капитал!I66</f>
        <v>0</v>
      </c>
      <c r="J66" s="7">
        <f t="shared" si="0"/>
        <v>23334451</v>
      </c>
    </row>
    <row r="67" spans="1:10">
      <c r="A67" s="35">
        <v>60</v>
      </c>
      <c r="B67" s="17">
        <v>670084</v>
      </c>
      <c r="C67" s="18" t="s">
        <v>55</v>
      </c>
      <c r="D67" s="14">
        <f>согаз!D67+макс!D67+капитал!D67</f>
        <v>0</v>
      </c>
      <c r="E67" s="14">
        <f>согаз!E67+макс!E67+капитал!E67</f>
        <v>0</v>
      </c>
      <c r="F67" s="14">
        <f>согаз!F67+макс!F67+капитал!F67</f>
        <v>117180488.06000002</v>
      </c>
      <c r="G67" s="14">
        <f>согаз!G67+макс!G67+капитал!G67</f>
        <v>12261.5</v>
      </c>
      <c r="H67" s="14">
        <f>согаз!H67+макс!H67+капитал!H67</f>
        <v>0</v>
      </c>
      <c r="I67" s="14">
        <f>согаз!I67+макс!I67+капитал!I67</f>
        <v>0</v>
      </c>
      <c r="J67" s="7">
        <f t="shared" si="0"/>
        <v>117192749.56000002</v>
      </c>
    </row>
    <row r="68" spans="1:10">
      <c r="A68" s="35">
        <v>61</v>
      </c>
      <c r="B68" s="19">
        <v>670085</v>
      </c>
      <c r="C68" s="24" t="s">
        <v>91</v>
      </c>
      <c r="D68" s="14">
        <f>согаз!D68+макс!D68+капитал!D68</f>
        <v>0</v>
      </c>
      <c r="E68" s="14">
        <f>согаз!E68+макс!E68+капитал!E68</f>
        <v>0</v>
      </c>
      <c r="F68" s="14">
        <f>согаз!F68+макс!F68+капитал!F68</f>
        <v>0</v>
      </c>
      <c r="G68" s="14">
        <f>согаз!G68+макс!G68+капитал!G68</f>
        <v>6409694</v>
      </c>
      <c r="H68" s="14">
        <f>согаз!H68+макс!H68+капитал!H68</f>
        <v>0</v>
      </c>
      <c r="I68" s="14">
        <f>согаз!I68+макс!I68+капитал!I68</f>
        <v>0</v>
      </c>
      <c r="J68" s="7">
        <f t="shared" si="0"/>
        <v>6409694</v>
      </c>
    </row>
    <row r="69" spans="1:10">
      <c r="A69" s="35">
        <v>62</v>
      </c>
      <c r="B69" s="19">
        <v>670090</v>
      </c>
      <c r="C69" s="18" t="s">
        <v>92</v>
      </c>
      <c r="D69" s="14">
        <f>согаз!D69+макс!D69+капитал!D69</f>
        <v>0</v>
      </c>
      <c r="E69" s="14">
        <f>согаз!E69+макс!E69+капитал!E69</f>
        <v>0</v>
      </c>
      <c r="F69" s="14">
        <f>согаз!F69+макс!F69+капитал!F69</f>
        <v>56061322.004000008</v>
      </c>
      <c r="G69" s="14">
        <f>согаз!G69+макс!G69+капитал!G69</f>
        <v>0</v>
      </c>
      <c r="H69" s="14">
        <f>согаз!H69+макс!H69+капитал!H69</f>
        <v>0</v>
      </c>
      <c r="I69" s="14">
        <f>согаз!I69+макс!I69+капитал!I69</f>
        <v>0</v>
      </c>
      <c r="J69" s="7">
        <f t="shared" si="0"/>
        <v>56061322.004000008</v>
      </c>
    </row>
    <row r="70" spans="1:10" ht="21.75" customHeight="1">
      <c r="A70" s="35">
        <v>63</v>
      </c>
      <c r="B70" s="19">
        <v>670097</v>
      </c>
      <c r="C70" s="18" t="s">
        <v>57</v>
      </c>
      <c r="D70" s="14">
        <f>согаз!D70+макс!D70+капитал!D70</f>
        <v>0</v>
      </c>
      <c r="E70" s="14">
        <f>согаз!E70+макс!E70+капитал!E70</f>
        <v>0</v>
      </c>
      <c r="F70" s="14">
        <f>согаз!F70+макс!F70+капитал!F70</f>
        <v>3381907.1899999995</v>
      </c>
      <c r="G70" s="14">
        <f>согаз!G70+макс!G70+капитал!G70</f>
        <v>14333427.520000001</v>
      </c>
      <c r="H70" s="14">
        <f>согаз!H70+макс!H70+капитал!H70</f>
        <v>0</v>
      </c>
      <c r="I70" s="14">
        <f>согаз!I70+макс!I70+капитал!I70</f>
        <v>0</v>
      </c>
      <c r="J70" s="7">
        <f t="shared" si="0"/>
        <v>17715334.710000001</v>
      </c>
    </row>
    <row r="71" spans="1:10">
      <c r="A71" s="35">
        <v>64</v>
      </c>
      <c r="B71" s="19">
        <v>670099</v>
      </c>
      <c r="C71" s="18" t="s">
        <v>56</v>
      </c>
      <c r="D71" s="14">
        <f>согаз!D71+макс!D71+капитал!D71</f>
        <v>0</v>
      </c>
      <c r="E71" s="14">
        <f>согаз!E71+макс!E71+капитал!E71</f>
        <v>0</v>
      </c>
      <c r="F71" s="14">
        <f>согаз!F71+макс!F71+капитал!F71</f>
        <v>8947312.7200000063</v>
      </c>
      <c r="G71" s="14">
        <f>согаз!G71+макс!G71+капитал!G71</f>
        <v>79485442.426417112</v>
      </c>
      <c r="H71" s="14">
        <f>согаз!H71+макс!H71+капитал!H71</f>
        <v>0</v>
      </c>
      <c r="I71" s="14">
        <f>согаз!I71+макс!I71+капитал!I71</f>
        <v>0</v>
      </c>
      <c r="J71" s="7">
        <f t="shared" si="0"/>
        <v>88432755.146417111</v>
      </c>
    </row>
    <row r="72" spans="1:10" ht="22.5" customHeight="1">
      <c r="A72" s="35">
        <v>65</v>
      </c>
      <c r="B72" s="17">
        <v>670104</v>
      </c>
      <c r="C72" s="24" t="s">
        <v>60</v>
      </c>
      <c r="D72" s="14">
        <f>согаз!D72+макс!D72+капитал!D72</f>
        <v>0</v>
      </c>
      <c r="E72" s="14">
        <f>согаз!E72+макс!E72+капитал!E72</f>
        <v>0</v>
      </c>
      <c r="F72" s="14">
        <f>согаз!F72+макс!F72+капитал!F72</f>
        <v>0</v>
      </c>
      <c r="G72" s="14">
        <f>согаз!G72+макс!G72+капитал!G72</f>
        <v>58902.5</v>
      </c>
      <c r="H72" s="14">
        <f>согаз!H72+макс!H72+капитал!H72</f>
        <v>0</v>
      </c>
      <c r="I72" s="14">
        <f>согаз!I72+макс!I72+капитал!I72</f>
        <v>0</v>
      </c>
      <c r="J72" s="7">
        <f t="shared" si="0"/>
        <v>58902.5</v>
      </c>
    </row>
    <row r="73" spans="1:10" ht="31.5">
      <c r="A73" s="35">
        <v>66</v>
      </c>
      <c r="B73" s="25">
        <v>670106</v>
      </c>
      <c r="C73" s="26" t="s">
        <v>63</v>
      </c>
      <c r="D73" s="14">
        <f>согаз!D73+макс!D73+капитал!D73</f>
        <v>0</v>
      </c>
      <c r="E73" s="14">
        <f>согаз!E73+макс!E73+капитал!E73</f>
        <v>0</v>
      </c>
      <c r="F73" s="14">
        <f>согаз!F73+макс!F73+капитал!F73</f>
        <v>0</v>
      </c>
      <c r="G73" s="14">
        <f>согаз!G73+макс!G73+капитал!G73</f>
        <v>115926</v>
      </c>
      <c r="H73" s="14">
        <f>согаз!H73+макс!H73+капитал!H73</f>
        <v>0</v>
      </c>
      <c r="I73" s="14">
        <f>согаз!I73+макс!I73+капитал!I73</f>
        <v>0</v>
      </c>
      <c r="J73" s="7">
        <f t="shared" ref="J73:J92" si="1">D73+F73+G73+H73+I73</f>
        <v>115926</v>
      </c>
    </row>
    <row r="74" spans="1:10" ht="24.75" customHeight="1">
      <c r="A74" s="35">
        <v>67</v>
      </c>
      <c r="B74" s="25">
        <v>670107</v>
      </c>
      <c r="C74" s="27" t="s">
        <v>94</v>
      </c>
      <c r="D74" s="14">
        <f>согаз!D74+макс!D74+капитал!D74</f>
        <v>0</v>
      </c>
      <c r="E74" s="14">
        <f>согаз!E74+макс!E74+капитал!E74</f>
        <v>0</v>
      </c>
      <c r="F74" s="14">
        <f>согаз!F74+макс!F74+капитал!F74</f>
        <v>141034.57999999999</v>
      </c>
      <c r="G74" s="14">
        <f>согаз!G74+макс!G74+капитал!G74</f>
        <v>0</v>
      </c>
      <c r="H74" s="14">
        <f>согаз!H74+макс!H74+капитал!H74</f>
        <v>0</v>
      </c>
      <c r="I74" s="14">
        <f>согаз!I74+макс!I74+капитал!I74</f>
        <v>0</v>
      </c>
      <c r="J74" s="7">
        <f t="shared" si="1"/>
        <v>141034.57999999999</v>
      </c>
    </row>
    <row r="75" spans="1:10">
      <c r="A75" s="35">
        <v>68</v>
      </c>
      <c r="B75" s="22">
        <v>670121</v>
      </c>
      <c r="C75" s="24" t="s">
        <v>61</v>
      </c>
      <c r="D75" s="14">
        <f>согаз!D75+макс!D75+капитал!D75</f>
        <v>0</v>
      </c>
      <c r="E75" s="14">
        <f>согаз!E75+макс!E75+капитал!E75</f>
        <v>0</v>
      </c>
      <c r="F75" s="14">
        <f>согаз!F75+макс!F75+капитал!F75</f>
        <v>0</v>
      </c>
      <c r="G75" s="14">
        <f>согаз!G75+макс!G75+капитал!G75</f>
        <v>749494.85</v>
      </c>
      <c r="H75" s="14">
        <f>согаз!H75+макс!H75+капитал!H75</f>
        <v>0</v>
      </c>
      <c r="I75" s="14">
        <f>согаз!I75+макс!I75+капитал!I75</f>
        <v>0</v>
      </c>
      <c r="J75" s="7">
        <f t="shared" si="1"/>
        <v>749494.85</v>
      </c>
    </row>
    <row r="76" spans="1:10" ht="21" customHeight="1">
      <c r="A76" s="35">
        <v>69</v>
      </c>
      <c r="B76" s="22">
        <v>670123</v>
      </c>
      <c r="C76" s="24" t="s">
        <v>62</v>
      </c>
      <c r="D76" s="14">
        <f>согаз!D76+макс!D76+капитал!D76</f>
        <v>0</v>
      </c>
      <c r="E76" s="14">
        <f>согаз!E76+макс!E76+капитал!E76</f>
        <v>0</v>
      </c>
      <c r="F76" s="14">
        <f>согаз!F76+макс!F76+капитал!F76</f>
        <v>0</v>
      </c>
      <c r="G76" s="14">
        <f>согаз!G76+макс!G76+капитал!G76</f>
        <v>0</v>
      </c>
      <c r="H76" s="14">
        <f>согаз!H76+макс!H76+капитал!H76</f>
        <v>0</v>
      </c>
      <c r="I76" s="14">
        <f>согаз!I76+макс!I76+капитал!I76</f>
        <v>0</v>
      </c>
      <c r="J76" s="7">
        <f t="shared" si="1"/>
        <v>0</v>
      </c>
    </row>
    <row r="77" spans="1:10" ht="42.75" customHeight="1">
      <c r="A77" s="35">
        <v>70</v>
      </c>
      <c r="B77" s="25">
        <v>670125</v>
      </c>
      <c r="C77" s="24" t="s">
        <v>95</v>
      </c>
      <c r="D77" s="14">
        <f>согаз!D77+макс!D77+капитал!D77</f>
        <v>0</v>
      </c>
      <c r="E77" s="14">
        <f>согаз!E77+макс!E77+капитал!E77</f>
        <v>0</v>
      </c>
      <c r="F77" s="14">
        <f>согаз!F77+макс!F77+капитал!F77</f>
        <v>76338414.680000007</v>
      </c>
      <c r="G77" s="14">
        <f>согаз!G77+макс!G77+капитал!G77</f>
        <v>0</v>
      </c>
      <c r="H77" s="14">
        <f>согаз!H77+макс!H77+капитал!H77</f>
        <v>0</v>
      </c>
      <c r="I77" s="14">
        <f>согаз!I77+макс!I77+капитал!I77</f>
        <v>0</v>
      </c>
      <c r="J77" s="7">
        <f t="shared" si="1"/>
        <v>76338414.680000007</v>
      </c>
    </row>
    <row r="78" spans="1:10">
      <c r="A78" s="35">
        <v>71</v>
      </c>
      <c r="B78" s="22">
        <v>670129</v>
      </c>
      <c r="C78" s="26" t="s">
        <v>76</v>
      </c>
      <c r="D78" s="14">
        <f>согаз!D78+макс!D78+капитал!D78</f>
        <v>0</v>
      </c>
      <c r="E78" s="14">
        <f>согаз!E78+макс!E78+капитал!E78</f>
        <v>0</v>
      </c>
      <c r="F78" s="14">
        <f>согаз!F78+макс!F78+капитал!F78</f>
        <v>30524492.052000001</v>
      </c>
      <c r="G78" s="14">
        <f>согаз!G78+макс!G78+капитал!G78</f>
        <v>0</v>
      </c>
      <c r="H78" s="14">
        <f>согаз!H78+макс!H78+капитал!H78</f>
        <v>0</v>
      </c>
      <c r="I78" s="14">
        <f>согаз!I78+макс!I78+капитал!I78</f>
        <v>0</v>
      </c>
      <c r="J78" s="7">
        <f t="shared" si="1"/>
        <v>30524492.052000001</v>
      </c>
    </row>
    <row r="79" spans="1:10">
      <c r="A79" s="35">
        <v>72</v>
      </c>
      <c r="B79" s="22">
        <v>670131</v>
      </c>
      <c r="C79" s="26" t="s">
        <v>96</v>
      </c>
      <c r="D79" s="14">
        <f>согаз!D79+макс!D79+капитал!D79</f>
        <v>0</v>
      </c>
      <c r="E79" s="14">
        <f>согаз!E79+макс!E79+капитал!E79</f>
        <v>0</v>
      </c>
      <c r="F79" s="14">
        <f>согаз!F79+макс!F79+капитал!F79</f>
        <v>0</v>
      </c>
      <c r="G79" s="14">
        <f>согаз!G79+макс!G79+капитал!G79</f>
        <v>249073.7</v>
      </c>
      <c r="H79" s="14">
        <f>согаз!H79+макс!H79+капитал!H79</f>
        <v>0</v>
      </c>
      <c r="I79" s="14">
        <f>согаз!I79+макс!I79+капитал!I79</f>
        <v>0</v>
      </c>
      <c r="J79" s="7">
        <f t="shared" si="1"/>
        <v>249073.7</v>
      </c>
    </row>
    <row r="80" spans="1:10">
      <c r="A80" s="35">
        <v>73</v>
      </c>
      <c r="B80" s="22">
        <v>670134</v>
      </c>
      <c r="C80" s="26" t="s">
        <v>64</v>
      </c>
      <c r="D80" s="14">
        <f>согаз!D80+макс!D80+капитал!D80</f>
        <v>0</v>
      </c>
      <c r="E80" s="14">
        <f>согаз!E80+макс!E80+капитал!E80</f>
        <v>0</v>
      </c>
      <c r="F80" s="14">
        <f>согаз!F80+макс!F80+капитал!F80</f>
        <v>0</v>
      </c>
      <c r="G80" s="14">
        <f>согаз!G80+макс!G80+капитал!G80</f>
        <v>0</v>
      </c>
      <c r="H80" s="14">
        <f>согаз!H80+макс!H80+капитал!H80</f>
        <v>0</v>
      </c>
      <c r="I80" s="14">
        <f>согаз!I80+макс!I80+капитал!I80</f>
        <v>0</v>
      </c>
      <c r="J80" s="7">
        <f t="shared" si="1"/>
        <v>0</v>
      </c>
    </row>
    <row r="81" spans="1:10">
      <c r="A81" s="35">
        <v>74</v>
      </c>
      <c r="B81" s="22">
        <v>670136</v>
      </c>
      <c r="C81" s="26" t="s">
        <v>66</v>
      </c>
      <c r="D81" s="14">
        <f>согаз!D81+макс!D81+капитал!D81</f>
        <v>0</v>
      </c>
      <c r="E81" s="14">
        <f>согаз!E81+макс!E81+капитал!E81</f>
        <v>0</v>
      </c>
      <c r="F81" s="14">
        <f>согаз!F81+макс!F81+капитал!F81</f>
        <v>5543572.0899999999</v>
      </c>
      <c r="G81" s="14">
        <f>согаз!G81+макс!G81+капитал!G81</f>
        <v>21492074.816322356</v>
      </c>
      <c r="H81" s="14">
        <f>согаз!H81+макс!H81+капитал!H81</f>
        <v>0</v>
      </c>
      <c r="I81" s="14">
        <f>согаз!I81+макс!I81+капитал!I81</f>
        <v>0</v>
      </c>
      <c r="J81" s="7">
        <f t="shared" si="1"/>
        <v>27035646.906322356</v>
      </c>
    </row>
    <row r="82" spans="1:10">
      <c r="A82" s="35">
        <v>75</v>
      </c>
      <c r="B82" s="22">
        <v>670139</v>
      </c>
      <c r="C82" s="26" t="s">
        <v>65</v>
      </c>
      <c r="D82" s="14">
        <f>согаз!D82+макс!D82+капитал!D82</f>
        <v>0</v>
      </c>
      <c r="E82" s="14">
        <f>согаз!E82+макс!E82+капитал!E82</f>
        <v>0</v>
      </c>
      <c r="F82" s="14">
        <f>согаз!F82+макс!F82+капитал!F82</f>
        <v>0</v>
      </c>
      <c r="G82" s="14">
        <f>согаз!G82+макс!G82+капитал!G82</f>
        <v>16675409</v>
      </c>
      <c r="H82" s="14">
        <f>согаз!H82+макс!H82+капитал!H82</f>
        <v>0</v>
      </c>
      <c r="I82" s="14">
        <f>согаз!I82+макс!I82+капитал!I82</f>
        <v>0</v>
      </c>
      <c r="J82" s="7">
        <f t="shared" si="1"/>
        <v>16675409</v>
      </c>
    </row>
    <row r="83" spans="1:10" ht="23.25" customHeight="1">
      <c r="A83" s="35">
        <v>76</v>
      </c>
      <c r="B83" s="28">
        <v>670141</v>
      </c>
      <c r="C83" s="26" t="s">
        <v>71</v>
      </c>
      <c r="D83" s="14">
        <f>согаз!D83+макс!D83+капитал!D83</f>
        <v>0</v>
      </c>
      <c r="E83" s="14">
        <f>согаз!E83+макс!E83+капитал!E83</f>
        <v>0</v>
      </c>
      <c r="F83" s="14">
        <f>согаз!F83+макс!F83+капитал!F83</f>
        <v>0</v>
      </c>
      <c r="G83" s="14">
        <f>согаз!G83+макс!G83+капитал!G83</f>
        <v>24595456.66</v>
      </c>
      <c r="H83" s="14">
        <f>согаз!H83+макс!H83+капитал!H83</f>
        <v>0</v>
      </c>
      <c r="I83" s="14">
        <f>согаз!I83+макс!I83+капитал!I83</f>
        <v>0</v>
      </c>
      <c r="J83" s="7">
        <f t="shared" si="1"/>
        <v>24595456.66</v>
      </c>
    </row>
    <row r="84" spans="1:10" ht="21" customHeight="1">
      <c r="A84" s="35">
        <v>77</v>
      </c>
      <c r="B84" s="22">
        <v>670143</v>
      </c>
      <c r="C84" s="26" t="s">
        <v>67</v>
      </c>
      <c r="D84" s="14">
        <f>согаз!D84+макс!D84+капитал!D84</f>
        <v>0</v>
      </c>
      <c r="E84" s="14">
        <f>согаз!E84+макс!E84+капитал!E84</f>
        <v>0</v>
      </c>
      <c r="F84" s="14">
        <f>согаз!F84+макс!F84+капитал!F84</f>
        <v>0</v>
      </c>
      <c r="G84" s="14">
        <f>согаз!G84+макс!G84+капитал!G84</f>
        <v>0</v>
      </c>
      <c r="H84" s="14">
        <f>согаз!H84+макс!H84+капитал!H84</f>
        <v>0</v>
      </c>
      <c r="I84" s="14">
        <f>согаз!I84+макс!I84+капитал!I84</f>
        <v>0</v>
      </c>
      <c r="J84" s="7">
        <f t="shared" si="1"/>
        <v>0</v>
      </c>
    </row>
    <row r="85" spans="1:10">
      <c r="A85" s="35">
        <v>78</v>
      </c>
      <c r="B85" s="17">
        <v>670145</v>
      </c>
      <c r="C85" s="29" t="s">
        <v>68</v>
      </c>
      <c r="D85" s="14">
        <f>согаз!D85+макс!D85+капитал!D85</f>
        <v>0</v>
      </c>
      <c r="E85" s="14">
        <f>согаз!E85+макс!E85+капитал!E85</f>
        <v>0</v>
      </c>
      <c r="F85" s="14">
        <f>согаз!F85+макс!F85+капитал!F85</f>
        <v>0</v>
      </c>
      <c r="G85" s="14">
        <f>согаз!G85+макс!G85+капитал!G85</f>
        <v>4779544</v>
      </c>
      <c r="H85" s="14">
        <f>согаз!H85+макс!H85+капитал!H85</f>
        <v>0</v>
      </c>
      <c r="I85" s="14">
        <f>согаз!I85+макс!I85+капитал!I85</f>
        <v>0</v>
      </c>
      <c r="J85" s="7">
        <f t="shared" si="1"/>
        <v>4779544</v>
      </c>
    </row>
    <row r="86" spans="1:10">
      <c r="A86" s="35">
        <v>79</v>
      </c>
      <c r="B86" s="17">
        <v>670147</v>
      </c>
      <c r="C86" s="29" t="s">
        <v>70</v>
      </c>
      <c r="D86" s="14">
        <f>согаз!D86+макс!D86+капитал!D86</f>
        <v>92144902.859999985</v>
      </c>
      <c r="E86" s="14">
        <f>согаз!E86+макс!E86+капитал!E86</f>
        <v>0</v>
      </c>
      <c r="F86" s="14">
        <f>согаз!F86+макс!F86+капитал!F86</f>
        <v>0</v>
      </c>
      <c r="G86" s="14">
        <f>согаз!G86+макс!G86+капитал!G86</f>
        <v>1547938</v>
      </c>
      <c r="H86" s="14">
        <f>согаз!H86+макс!H86+капитал!H86</f>
        <v>0</v>
      </c>
      <c r="I86" s="14">
        <f>согаз!I86+макс!I86+капитал!I86</f>
        <v>0</v>
      </c>
      <c r="J86" s="7">
        <f t="shared" si="1"/>
        <v>93692840.859999985</v>
      </c>
    </row>
    <row r="87" spans="1:10">
      <c r="A87" s="35">
        <v>80</v>
      </c>
      <c r="B87" s="17">
        <v>670148</v>
      </c>
      <c r="C87" s="30" t="s">
        <v>97</v>
      </c>
      <c r="D87" s="14">
        <f>согаз!D87+макс!D87+капитал!D87</f>
        <v>13855310.070000004</v>
      </c>
      <c r="E87" s="14">
        <f>согаз!E87+макс!E87+капитал!E87</f>
        <v>0</v>
      </c>
      <c r="F87" s="14">
        <f>согаз!F87+макс!F87+капитал!F87</f>
        <v>0</v>
      </c>
      <c r="G87" s="14">
        <f>согаз!G87+макс!G87+капитал!G87</f>
        <v>0</v>
      </c>
      <c r="H87" s="14">
        <f>согаз!H87+макс!H87+капитал!H87</f>
        <v>0</v>
      </c>
      <c r="I87" s="14">
        <f>согаз!I87+макс!I87+капитал!I87</f>
        <v>0</v>
      </c>
      <c r="J87" s="7">
        <f t="shared" si="1"/>
        <v>13855310.070000004</v>
      </c>
    </row>
    <row r="88" spans="1:10">
      <c r="A88" s="35">
        <v>81</v>
      </c>
      <c r="B88" s="17">
        <v>670150</v>
      </c>
      <c r="C88" s="29" t="s">
        <v>72</v>
      </c>
      <c r="D88" s="14">
        <f>согаз!D88+макс!D88+капитал!D88</f>
        <v>0</v>
      </c>
      <c r="E88" s="14">
        <f>согаз!E88+макс!E88+капитал!E88</f>
        <v>0</v>
      </c>
      <c r="F88" s="14">
        <f>согаз!F88+макс!F88+капитал!F88</f>
        <v>0</v>
      </c>
      <c r="G88" s="14">
        <f>согаз!G88+макс!G88+капитал!G88</f>
        <v>7329.91</v>
      </c>
      <c r="H88" s="14">
        <f>согаз!H88+макс!H88+капитал!H88</f>
        <v>0</v>
      </c>
      <c r="I88" s="14">
        <f>согаз!I88+макс!I88+капитал!I88</f>
        <v>0</v>
      </c>
      <c r="J88" s="7">
        <f t="shared" si="1"/>
        <v>7329.91</v>
      </c>
    </row>
    <row r="89" spans="1:10">
      <c r="A89" s="35">
        <v>82</v>
      </c>
      <c r="B89" s="17">
        <v>670152</v>
      </c>
      <c r="C89" s="29" t="s">
        <v>73</v>
      </c>
      <c r="D89" s="14">
        <f>согаз!D89+макс!D89+капитал!D89</f>
        <v>0</v>
      </c>
      <c r="E89" s="14">
        <f>согаз!E89+макс!E89+капитал!E89</f>
        <v>0</v>
      </c>
      <c r="F89" s="14">
        <f>согаз!F89+макс!F89+капитал!F89</f>
        <v>0</v>
      </c>
      <c r="G89" s="14">
        <f>согаз!G89+макс!G89+капитал!G89</f>
        <v>7329.91</v>
      </c>
      <c r="H89" s="14">
        <f>согаз!H89+макс!H89+капитал!H89</f>
        <v>0</v>
      </c>
      <c r="I89" s="14">
        <f>согаз!I89+макс!I89+капитал!I89</f>
        <v>0</v>
      </c>
      <c r="J89" s="7">
        <f t="shared" si="1"/>
        <v>7329.91</v>
      </c>
    </row>
    <row r="90" spans="1:10">
      <c r="A90" s="35">
        <v>83</v>
      </c>
      <c r="B90" s="17">
        <v>670155</v>
      </c>
      <c r="C90" s="29" t="s">
        <v>98</v>
      </c>
      <c r="D90" s="14">
        <f>согаз!D90+макс!D90+капитал!D90</f>
        <v>0</v>
      </c>
      <c r="E90" s="14">
        <f>согаз!E90+макс!E90+капитал!E90</f>
        <v>0</v>
      </c>
      <c r="F90" s="14">
        <f>согаз!F90+макс!F90+капитал!F90</f>
        <v>17908145.149999999</v>
      </c>
      <c r="G90" s="14">
        <f>согаз!G90+макс!G90+капитал!G90</f>
        <v>0</v>
      </c>
      <c r="H90" s="14">
        <f>согаз!H90+макс!H90+капитал!H90</f>
        <v>0</v>
      </c>
      <c r="I90" s="14">
        <f>согаз!I90+макс!I90+капитал!I90</f>
        <v>0</v>
      </c>
      <c r="J90" s="7">
        <f t="shared" si="1"/>
        <v>17908145.149999999</v>
      </c>
    </row>
    <row r="91" spans="1:10" ht="30">
      <c r="A91" s="35">
        <v>84</v>
      </c>
      <c r="B91" s="17">
        <v>670156</v>
      </c>
      <c r="C91" s="24" t="s">
        <v>93</v>
      </c>
      <c r="D91" s="14">
        <f>согаз!D91+макс!D91+капитал!D91</f>
        <v>0</v>
      </c>
      <c r="E91" s="14">
        <f>согаз!E91+макс!E91+капитал!E91</f>
        <v>0</v>
      </c>
      <c r="F91" s="14">
        <f>согаз!F91+макс!F91+капитал!F91</f>
        <v>52601.850000000006</v>
      </c>
      <c r="G91" s="14">
        <f>согаз!G91+макс!G91+капитал!G91</f>
        <v>6908460</v>
      </c>
      <c r="H91" s="14">
        <f>согаз!H91+макс!H91+капитал!H91</f>
        <v>0</v>
      </c>
      <c r="I91" s="14">
        <f>согаз!I91+макс!I91+капитал!I91</f>
        <v>0</v>
      </c>
      <c r="J91" s="7">
        <f t="shared" si="1"/>
        <v>6961061.8499999996</v>
      </c>
    </row>
    <row r="92" spans="1:10" ht="21.75" customHeight="1">
      <c r="A92" s="35">
        <v>85</v>
      </c>
      <c r="B92" s="17">
        <v>670157</v>
      </c>
      <c r="C92" s="18" t="s">
        <v>99</v>
      </c>
      <c r="D92" s="14">
        <f>согаз!D92+макс!D92+капитал!D92</f>
        <v>233831880.46833363</v>
      </c>
      <c r="E92" s="14">
        <f>согаз!E92+макс!E92+капитал!E92</f>
        <v>0</v>
      </c>
      <c r="F92" s="14">
        <f>согаз!F92+макс!F92+капитал!F92</f>
        <v>22726132.720000006</v>
      </c>
      <c r="G92" s="14">
        <f>согаз!G92+макс!G92+капитал!G92</f>
        <v>312331848.32995594</v>
      </c>
      <c r="H92" s="14">
        <f>согаз!H92+макс!H92+капитал!H92</f>
        <v>0</v>
      </c>
      <c r="I92" s="14">
        <f>согаз!I92+макс!I92+капитал!I92</f>
        <v>0</v>
      </c>
      <c r="J92" s="7">
        <f t="shared" si="1"/>
        <v>568889861.51828957</v>
      </c>
    </row>
    <row r="93" spans="1:10">
      <c r="A93" s="35"/>
      <c r="B93" s="16"/>
      <c r="C93" s="11" t="s">
        <v>81</v>
      </c>
      <c r="D93" s="7">
        <f>SUM(D8:D92)</f>
        <v>5672225777.8258333</v>
      </c>
      <c r="E93" s="7">
        <f t="shared" ref="E93:J93" si="2">SUM(E8:E92)</f>
        <v>655124303</v>
      </c>
      <c r="F93" s="7">
        <f>SUM(F8:F92)</f>
        <v>1510426064.0823636</v>
      </c>
      <c r="G93" s="7">
        <f>SUM(G8:G92)</f>
        <v>5306048907.1689167</v>
      </c>
      <c r="H93" s="7">
        <f t="shared" si="2"/>
        <v>825903586.68999994</v>
      </c>
      <c r="I93" s="7">
        <f t="shared" si="2"/>
        <v>14630720</v>
      </c>
      <c r="J93" s="7">
        <f t="shared" si="2"/>
        <v>13329235055.767117</v>
      </c>
    </row>
    <row r="94" spans="1:10">
      <c r="A94" s="36"/>
      <c r="B94" s="16"/>
      <c r="C94" s="11" t="s">
        <v>82</v>
      </c>
      <c r="D94" s="7">
        <v>527676497.16999996</v>
      </c>
      <c r="E94" s="7"/>
      <c r="F94" s="7">
        <v>81368953.919164389</v>
      </c>
      <c r="G94" s="7">
        <v>99067666.605660379</v>
      </c>
      <c r="H94" s="7">
        <v>21071982.30978265</v>
      </c>
      <c r="I94" s="41"/>
      <c r="J94" s="7">
        <f>H94+G94+F94+D94</f>
        <v>729185100.00460744</v>
      </c>
    </row>
    <row r="95" spans="1:10">
      <c r="A95" s="35"/>
      <c r="B95" s="16"/>
      <c r="C95" s="11" t="s">
        <v>83</v>
      </c>
      <c r="D95" s="7">
        <f>D93+D94</f>
        <v>6199902274.9958334</v>
      </c>
      <c r="E95" s="7">
        <f t="shared" ref="E95:J95" si="3">E93+E94</f>
        <v>655124303</v>
      </c>
      <c r="F95" s="7">
        <f t="shared" si="3"/>
        <v>1591795018.001528</v>
      </c>
      <c r="G95" s="7">
        <f t="shared" si="3"/>
        <v>5405116573.7745771</v>
      </c>
      <c r="H95" s="7">
        <f t="shared" si="3"/>
        <v>846975568.99978256</v>
      </c>
      <c r="I95" s="7">
        <f t="shared" si="3"/>
        <v>14630720</v>
      </c>
      <c r="J95" s="7">
        <f t="shared" si="3"/>
        <v>14058420155.771725</v>
      </c>
    </row>
  </sheetData>
  <mergeCells count="8">
    <mergeCell ref="A6:A7"/>
    <mergeCell ref="B6:B7"/>
    <mergeCell ref="H1:J1"/>
    <mergeCell ref="C4:J4"/>
    <mergeCell ref="C5:H5"/>
    <mergeCell ref="C6:J6"/>
    <mergeCell ref="C2:J2"/>
    <mergeCell ref="H3:J3"/>
  </mergeCells>
  <pageMargins left="0.31496062992125984" right="0.31496062992125984" top="0.35433070866141736" bottom="0.35433070866141736" header="0.31496062992125984" footer="0.31496062992125984"/>
  <pageSetup paperSize="9" scale="43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6"/>
  <sheetViews>
    <sheetView zoomScale="70" zoomScaleNormal="7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D8" sqref="D8:I92"/>
    </sheetView>
  </sheetViews>
  <sheetFormatPr defaultColWidth="8.85546875" defaultRowHeight="18.75"/>
  <cols>
    <col min="1" max="1" width="8.28515625" style="34" customWidth="1"/>
    <col min="2" max="2" width="13.5703125" style="3" customWidth="1"/>
    <col min="3" max="3" width="62.42578125" style="3" customWidth="1"/>
    <col min="4" max="4" width="20.28515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1" width="11.28515625" style="3" customWidth="1"/>
    <col min="12" max="16384" width="8.85546875" style="3"/>
  </cols>
  <sheetData>
    <row r="1" spans="1:10" ht="24.75" customHeight="1">
      <c r="A1" s="38"/>
      <c r="B1" s="1"/>
      <c r="C1" s="1"/>
      <c r="D1" s="1"/>
      <c r="E1" s="1"/>
      <c r="F1" s="1"/>
      <c r="G1" s="1"/>
      <c r="H1" s="45" t="s">
        <v>75</v>
      </c>
      <c r="I1" s="45"/>
      <c r="J1" s="45"/>
    </row>
    <row r="2" spans="1:10" ht="18.75" customHeight="1">
      <c r="A2" s="38"/>
      <c r="B2" s="1"/>
      <c r="C2" s="50" t="str">
        <f>свод!C2</f>
        <v>Утверждено на заседании Комиссии по разработке Территориальной программы ОМС от 30.10.2023 года</v>
      </c>
      <c r="D2" s="50"/>
      <c r="E2" s="50"/>
      <c r="F2" s="50"/>
      <c r="G2" s="50"/>
      <c r="H2" s="50"/>
      <c r="I2" s="50"/>
      <c r="J2" s="50"/>
    </row>
    <row r="3" spans="1:10">
      <c r="A3" s="39"/>
      <c r="B3" s="4"/>
      <c r="C3" s="4"/>
      <c r="D3" s="4"/>
      <c r="E3" s="4"/>
      <c r="F3" s="8"/>
      <c r="G3" s="8"/>
      <c r="H3" s="45"/>
      <c r="I3" s="45"/>
      <c r="J3" s="45"/>
    </row>
    <row r="4" spans="1:10">
      <c r="A4" s="39"/>
      <c r="B4" s="4"/>
      <c r="C4" s="46" t="str">
        <f>свод!C4</f>
        <v>Стоимость медицинской помощи в разрезе медицинских и страховых медицинских организаций на 2023 год</v>
      </c>
      <c r="D4" s="46"/>
      <c r="E4" s="46"/>
      <c r="F4" s="46"/>
      <c r="G4" s="46"/>
      <c r="H4" s="46"/>
      <c r="I4" s="46"/>
      <c r="J4" s="46"/>
    </row>
    <row r="5" spans="1:10" ht="24" customHeight="1">
      <c r="A5" s="46"/>
      <c r="B5" s="46"/>
      <c r="C5" s="46"/>
      <c r="D5" s="46"/>
      <c r="E5" s="46"/>
      <c r="F5" s="46"/>
      <c r="G5" s="46"/>
      <c r="H5" s="46"/>
      <c r="I5" s="40"/>
      <c r="J5" s="10" t="s">
        <v>74</v>
      </c>
    </row>
    <row r="6" spans="1:10" ht="21.6" customHeight="1">
      <c r="A6" s="44" t="s">
        <v>1</v>
      </c>
      <c r="B6" s="44" t="s">
        <v>79</v>
      </c>
      <c r="C6" s="47" t="s">
        <v>104</v>
      </c>
      <c r="D6" s="48"/>
      <c r="E6" s="48"/>
      <c r="F6" s="48"/>
      <c r="G6" s="48"/>
      <c r="H6" s="48"/>
      <c r="I6" s="48"/>
      <c r="J6" s="49"/>
    </row>
    <row r="7" spans="1:10" ht="135" customHeight="1">
      <c r="A7" s="44"/>
      <c r="B7" s="44" t="s">
        <v>79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102</v>
      </c>
      <c r="J7" s="6" t="s">
        <v>80</v>
      </c>
    </row>
    <row r="8" spans="1:10" ht="43.5" customHeight="1">
      <c r="A8" s="35">
        <v>1</v>
      </c>
      <c r="B8" s="17">
        <v>670001</v>
      </c>
      <c r="C8" s="18" t="s">
        <v>12</v>
      </c>
      <c r="D8" s="14">
        <v>0</v>
      </c>
      <c r="E8" s="14"/>
      <c r="F8" s="14">
        <v>0</v>
      </c>
      <c r="G8" s="14">
        <v>3941388</v>
      </c>
      <c r="H8" s="14"/>
      <c r="I8" s="14"/>
      <c r="J8" s="7">
        <f>D8+F8+G8+H8+I8</f>
        <v>3941388</v>
      </c>
    </row>
    <row r="9" spans="1:10" ht="39.75" customHeight="1">
      <c r="A9" s="35">
        <v>2</v>
      </c>
      <c r="B9" s="19">
        <v>670002</v>
      </c>
      <c r="C9" s="18" t="s">
        <v>8</v>
      </c>
      <c r="D9" s="14">
        <v>273864328.81250018</v>
      </c>
      <c r="E9" s="14">
        <v>50462692</v>
      </c>
      <c r="F9" s="14">
        <v>11006290.790000001</v>
      </c>
      <c r="G9" s="14">
        <v>17432466.148700003</v>
      </c>
      <c r="H9" s="14"/>
      <c r="I9" s="14">
        <v>1497400</v>
      </c>
      <c r="J9" s="7">
        <f t="shared" ref="J9:J72" si="0">D9+F9+G9+H9+I9</f>
        <v>303800485.7512002</v>
      </c>
    </row>
    <row r="10" spans="1:10" ht="39.75" customHeight="1">
      <c r="A10" s="35">
        <v>3</v>
      </c>
      <c r="B10" s="19">
        <v>670003</v>
      </c>
      <c r="C10" s="18" t="s">
        <v>9</v>
      </c>
      <c r="D10" s="14">
        <v>34487412.992500007</v>
      </c>
      <c r="E10" s="14">
        <v>1518727</v>
      </c>
      <c r="F10" s="14">
        <v>8694060.5500000007</v>
      </c>
      <c r="G10" s="14">
        <v>7465160.9924999997</v>
      </c>
      <c r="H10" s="14"/>
      <c r="I10" s="14">
        <v>1413410</v>
      </c>
      <c r="J10" s="7">
        <f t="shared" si="0"/>
        <v>52060044.535000004</v>
      </c>
    </row>
    <row r="11" spans="1:10" ht="39" customHeight="1">
      <c r="A11" s="35">
        <v>4</v>
      </c>
      <c r="B11" s="17">
        <v>670004</v>
      </c>
      <c r="C11" s="18" t="s">
        <v>10</v>
      </c>
      <c r="D11" s="14">
        <v>0</v>
      </c>
      <c r="E11" s="14"/>
      <c r="F11" s="14">
        <v>0</v>
      </c>
      <c r="G11" s="14">
        <v>13561700</v>
      </c>
      <c r="H11" s="14"/>
      <c r="I11" s="14"/>
      <c r="J11" s="7">
        <f t="shared" si="0"/>
        <v>13561700</v>
      </c>
    </row>
    <row r="12" spans="1:10" ht="35.25" customHeight="1">
      <c r="A12" s="35">
        <v>5</v>
      </c>
      <c r="B12" s="19">
        <v>670005</v>
      </c>
      <c r="C12" s="18" t="s">
        <v>11</v>
      </c>
      <c r="D12" s="14">
        <v>116621000.00000009</v>
      </c>
      <c r="E12" s="14">
        <v>17668800</v>
      </c>
      <c r="F12" s="14">
        <v>132184390.50000001</v>
      </c>
      <c r="G12" s="14">
        <v>27606130.482500002</v>
      </c>
      <c r="H12" s="14"/>
      <c r="I12" s="14"/>
      <c r="J12" s="7">
        <f t="shared" si="0"/>
        <v>276411520.98250014</v>
      </c>
    </row>
    <row r="13" spans="1:10" ht="32.25" customHeight="1">
      <c r="A13" s="35">
        <v>6</v>
      </c>
      <c r="B13" s="17">
        <v>670006</v>
      </c>
      <c r="C13" s="18" t="s">
        <v>47</v>
      </c>
      <c r="D13" s="14">
        <v>4036460.1700000004</v>
      </c>
      <c r="E13" s="14"/>
      <c r="F13" s="14">
        <v>0</v>
      </c>
      <c r="G13" s="14">
        <v>0</v>
      </c>
      <c r="H13" s="14"/>
      <c r="I13" s="14"/>
      <c r="J13" s="7">
        <f t="shared" si="0"/>
        <v>4036460.1700000004</v>
      </c>
    </row>
    <row r="14" spans="1:10" ht="30" customHeight="1">
      <c r="A14" s="35">
        <v>7</v>
      </c>
      <c r="B14" s="17">
        <v>670008</v>
      </c>
      <c r="C14" s="18" t="s">
        <v>84</v>
      </c>
      <c r="D14" s="14">
        <v>0</v>
      </c>
      <c r="E14" s="14"/>
      <c r="F14" s="14">
        <v>0</v>
      </c>
      <c r="G14" s="14">
        <v>5733250</v>
      </c>
      <c r="H14" s="14"/>
      <c r="I14" s="14"/>
      <c r="J14" s="7">
        <f t="shared" si="0"/>
        <v>5733250</v>
      </c>
    </row>
    <row r="15" spans="1:10" ht="19.5" customHeight="1">
      <c r="A15" s="35">
        <v>8</v>
      </c>
      <c r="B15" s="17">
        <v>670009</v>
      </c>
      <c r="C15" s="18" t="s">
        <v>37</v>
      </c>
      <c r="D15" s="14">
        <v>0</v>
      </c>
      <c r="E15" s="14"/>
      <c r="F15" s="14">
        <v>0</v>
      </c>
      <c r="G15" s="14">
        <v>4620770</v>
      </c>
      <c r="H15" s="14"/>
      <c r="I15" s="14"/>
      <c r="J15" s="7">
        <f t="shared" si="0"/>
        <v>4620770</v>
      </c>
    </row>
    <row r="16" spans="1:10" ht="19.5" customHeight="1">
      <c r="A16" s="35">
        <v>9</v>
      </c>
      <c r="B16" s="17">
        <v>670010</v>
      </c>
      <c r="C16" s="18" t="s">
        <v>40</v>
      </c>
      <c r="D16" s="14">
        <v>0</v>
      </c>
      <c r="E16" s="14"/>
      <c r="F16" s="14">
        <v>0</v>
      </c>
      <c r="G16" s="14">
        <v>4192540</v>
      </c>
      <c r="H16" s="42"/>
      <c r="I16" s="42"/>
      <c r="J16" s="7">
        <f t="shared" si="0"/>
        <v>4192540</v>
      </c>
    </row>
    <row r="17" spans="1:10" ht="27.75" customHeight="1">
      <c r="A17" s="35">
        <v>10</v>
      </c>
      <c r="B17" s="17">
        <v>670011</v>
      </c>
      <c r="C17" s="18" t="s">
        <v>44</v>
      </c>
      <c r="D17" s="14">
        <v>0</v>
      </c>
      <c r="E17" s="14"/>
      <c r="F17" s="14">
        <v>0</v>
      </c>
      <c r="G17" s="14">
        <v>4752520</v>
      </c>
      <c r="H17" s="14"/>
      <c r="I17" s="14"/>
      <c r="J17" s="7">
        <f t="shared" si="0"/>
        <v>4752520</v>
      </c>
    </row>
    <row r="18" spans="1:10" ht="19.5" customHeight="1">
      <c r="A18" s="35">
        <v>11</v>
      </c>
      <c r="B18" s="19">
        <v>670012</v>
      </c>
      <c r="C18" s="18" t="s">
        <v>85</v>
      </c>
      <c r="D18" s="14">
        <v>0</v>
      </c>
      <c r="E18" s="14"/>
      <c r="F18" s="14">
        <v>0</v>
      </c>
      <c r="G18" s="14">
        <v>30465385.25752138</v>
      </c>
      <c r="H18" s="14">
        <v>5013352.5814699475</v>
      </c>
      <c r="I18" s="14"/>
      <c r="J18" s="7">
        <f t="shared" si="0"/>
        <v>35478737.838991329</v>
      </c>
    </row>
    <row r="19" spans="1:10" ht="30.75" customHeight="1">
      <c r="A19" s="35">
        <v>12</v>
      </c>
      <c r="B19" s="19">
        <v>670013</v>
      </c>
      <c r="C19" s="18" t="s">
        <v>28</v>
      </c>
      <c r="D19" s="14">
        <v>7553607.1366666649</v>
      </c>
      <c r="E19" s="14"/>
      <c r="F19" s="14">
        <v>3852969.5700000003</v>
      </c>
      <c r="G19" s="14">
        <v>21173148.074900925</v>
      </c>
      <c r="H19" s="14"/>
      <c r="I19" s="14"/>
      <c r="J19" s="7">
        <f t="shared" si="0"/>
        <v>32579724.781567588</v>
      </c>
    </row>
    <row r="20" spans="1:10" ht="31.5" customHeight="1">
      <c r="A20" s="35">
        <v>13</v>
      </c>
      <c r="B20" s="19">
        <v>670015</v>
      </c>
      <c r="C20" s="18" t="s">
        <v>29</v>
      </c>
      <c r="D20" s="14">
        <v>2181458.4691666667</v>
      </c>
      <c r="E20" s="14"/>
      <c r="F20" s="14">
        <v>362862.7</v>
      </c>
      <c r="G20" s="14">
        <v>3294639.5286897547</v>
      </c>
      <c r="H20" s="14"/>
      <c r="I20" s="14"/>
      <c r="J20" s="7">
        <f t="shared" si="0"/>
        <v>5838960.6978564216</v>
      </c>
    </row>
    <row r="21" spans="1:10">
      <c r="A21" s="35">
        <v>14</v>
      </c>
      <c r="B21" s="19">
        <v>670017</v>
      </c>
      <c r="C21" s="18" t="s">
        <v>30</v>
      </c>
      <c r="D21" s="14">
        <v>8172425.2475000015</v>
      </c>
      <c r="E21" s="14"/>
      <c r="F21" s="14">
        <v>3034343.6500000004</v>
      </c>
      <c r="G21" s="14">
        <v>22207617.296295438</v>
      </c>
      <c r="H21" s="14"/>
      <c r="I21" s="14"/>
      <c r="J21" s="7">
        <f t="shared" si="0"/>
        <v>33414386.193795439</v>
      </c>
    </row>
    <row r="22" spans="1:10">
      <c r="A22" s="35">
        <v>15</v>
      </c>
      <c r="B22" s="19">
        <v>670018</v>
      </c>
      <c r="C22" s="18" t="s">
        <v>31</v>
      </c>
      <c r="D22" s="14">
        <v>629408.9766666668</v>
      </c>
      <c r="E22" s="14"/>
      <c r="F22" s="14">
        <v>488160.8</v>
      </c>
      <c r="G22" s="14">
        <v>3914788.733585705</v>
      </c>
      <c r="H22" s="14"/>
      <c r="I22" s="14"/>
      <c r="J22" s="7">
        <f t="shared" si="0"/>
        <v>5032358.5102523714</v>
      </c>
    </row>
    <row r="23" spans="1:10">
      <c r="A23" s="35">
        <v>16</v>
      </c>
      <c r="B23" s="19">
        <v>670019</v>
      </c>
      <c r="C23" s="18" t="s">
        <v>32</v>
      </c>
      <c r="D23" s="14">
        <v>0</v>
      </c>
      <c r="E23" s="14"/>
      <c r="F23" s="14">
        <v>0</v>
      </c>
      <c r="G23" s="14">
        <v>39854.195900000006</v>
      </c>
      <c r="H23" s="14"/>
      <c r="I23" s="14"/>
      <c r="J23" s="7">
        <f t="shared" si="0"/>
        <v>39854.195900000006</v>
      </c>
    </row>
    <row r="24" spans="1:10" ht="22.7" customHeight="1">
      <c r="A24" s="35">
        <v>17</v>
      </c>
      <c r="B24" s="19">
        <v>670020</v>
      </c>
      <c r="C24" s="18" t="s">
        <v>101</v>
      </c>
      <c r="D24" s="14">
        <v>630912.76499999978</v>
      </c>
      <c r="E24" s="14"/>
      <c r="F24" s="14">
        <v>336170.94</v>
      </c>
      <c r="G24" s="14">
        <v>2698489.0567073841</v>
      </c>
      <c r="H24" s="14"/>
      <c r="I24" s="14"/>
      <c r="J24" s="7">
        <f t="shared" si="0"/>
        <v>3665572.7617073841</v>
      </c>
    </row>
    <row r="25" spans="1:10">
      <c r="A25" s="35">
        <v>18</v>
      </c>
      <c r="B25" s="19">
        <v>670021</v>
      </c>
      <c r="C25" s="18" t="s">
        <v>33</v>
      </c>
      <c r="D25" s="14">
        <v>0</v>
      </c>
      <c r="E25" s="14"/>
      <c r="F25" s="14">
        <v>0</v>
      </c>
      <c r="G25" s="14">
        <v>19199.957900000001</v>
      </c>
      <c r="H25" s="14"/>
      <c r="I25" s="14"/>
      <c r="J25" s="7">
        <f t="shared" si="0"/>
        <v>19199.957900000001</v>
      </c>
    </row>
    <row r="26" spans="1:10">
      <c r="A26" s="35">
        <v>19</v>
      </c>
      <c r="B26" s="19">
        <v>670022</v>
      </c>
      <c r="C26" s="18" t="s">
        <v>34</v>
      </c>
      <c r="D26" s="14">
        <v>578834.22416666662</v>
      </c>
      <c r="E26" s="14"/>
      <c r="F26" s="14">
        <v>440412.63</v>
      </c>
      <c r="G26" s="14">
        <v>3264926.7669672365</v>
      </c>
      <c r="H26" s="14"/>
      <c r="I26" s="14"/>
      <c r="J26" s="7">
        <f t="shared" si="0"/>
        <v>4284173.621133903</v>
      </c>
    </row>
    <row r="27" spans="1:10" ht="36" customHeight="1">
      <c r="A27" s="35">
        <v>20</v>
      </c>
      <c r="B27" s="19">
        <v>670023</v>
      </c>
      <c r="C27" s="18" t="s">
        <v>35</v>
      </c>
      <c r="D27" s="14">
        <v>8574399.0099999979</v>
      </c>
      <c r="E27" s="14"/>
      <c r="F27" s="14">
        <v>2907994.6999999993</v>
      </c>
      <c r="G27" s="14">
        <v>25067734.826083269</v>
      </c>
      <c r="H27" s="14"/>
      <c r="I27" s="14"/>
      <c r="J27" s="7">
        <f t="shared" si="0"/>
        <v>36550128.536083266</v>
      </c>
    </row>
    <row r="28" spans="1:10" ht="36" customHeight="1">
      <c r="A28" s="35">
        <v>21</v>
      </c>
      <c r="B28" s="19">
        <v>670024</v>
      </c>
      <c r="C28" s="18" t="s">
        <v>86</v>
      </c>
      <c r="D28" s="14">
        <v>1613272.6199999989</v>
      </c>
      <c r="E28" s="14"/>
      <c r="F28" s="14">
        <v>793025.21999999986</v>
      </c>
      <c r="G28" s="14">
        <v>7998217.3115974525</v>
      </c>
      <c r="H28" s="14"/>
      <c r="I28" s="14"/>
      <c r="J28" s="7">
        <f t="shared" si="0"/>
        <v>10404515.151597451</v>
      </c>
    </row>
    <row r="29" spans="1:10" ht="36" customHeight="1">
      <c r="A29" s="35">
        <v>22</v>
      </c>
      <c r="B29" s="19">
        <v>670026</v>
      </c>
      <c r="C29" s="18" t="s">
        <v>77</v>
      </c>
      <c r="D29" s="14">
        <v>2906219.5633333335</v>
      </c>
      <c r="E29" s="14"/>
      <c r="F29" s="14">
        <v>1415020.3699999999</v>
      </c>
      <c r="G29" s="14">
        <v>8945867.3802629244</v>
      </c>
      <c r="H29" s="14"/>
      <c r="I29" s="14"/>
      <c r="J29" s="7">
        <f t="shared" si="0"/>
        <v>13267107.313596258</v>
      </c>
    </row>
    <row r="30" spans="1:10" ht="36" customHeight="1">
      <c r="A30" s="35">
        <v>23</v>
      </c>
      <c r="B30" s="19">
        <v>670027</v>
      </c>
      <c r="C30" s="18" t="s">
        <v>38</v>
      </c>
      <c r="D30" s="14">
        <v>30462858.711666655</v>
      </c>
      <c r="E30" s="14"/>
      <c r="F30" s="14">
        <v>3406550.9600000009</v>
      </c>
      <c r="G30" s="14">
        <v>41397306.461075678</v>
      </c>
      <c r="H30" s="14"/>
      <c r="I30" s="14"/>
      <c r="J30" s="7">
        <f t="shared" si="0"/>
        <v>75266716.13274233</v>
      </c>
    </row>
    <row r="31" spans="1:10" ht="36" customHeight="1">
      <c r="A31" s="35">
        <v>24</v>
      </c>
      <c r="B31" s="19">
        <v>670028</v>
      </c>
      <c r="C31" s="18" t="s">
        <v>39</v>
      </c>
      <c r="D31" s="14">
        <v>19749938.058333341</v>
      </c>
      <c r="E31" s="14"/>
      <c r="F31" s="14">
        <v>7591677.669999999</v>
      </c>
      <c r="G31" s="14">
        <v>32042837.415814683</v>
      </c>
      <c r="H31" s="14"/>
      <c r="I31" s="14"/>
      <c r="J31" s="7">
        <f t="shared" si="0"/>
        <v>59384453.144148022</v>
      </c>
    </row>
    <row r="32" spans="1:10" ht="21" customHeight="1">
      <c r="A32" s="35">
        <v>25</v>
      </c>
      <c r="B32" s="20">
        <v>670029</v>
      </c>
      <c r="C32" s="21" t="s">
        <v>87</v>
      </c>
      <c r="D32" s="14">
        <v>15125232.199999996</v>
      </c>
      <c r="E32" s="14"/>
      <c r="F32" s="14">
        <v>3715691.4100000006</v>
      </c>
      <c r="G32" s="14">
        <v>23371920.907189731</v>
      </c>
      <c r="H32" s="14"/>
      <c r="I32" s="14"/>
      <c r="J32" s="7">
        <f t="shared" si="0"/>
        <v>42212844.517189726</v>
      </c>
    </row>
    <row r="33" spans="1:10">
      <c r="A33" s="35">
        <v>26</v>
      </c>
      <c r="B33" s="19">
        <v>670030</v>
      </c>
      <c r="C33" s="18" t="s">
        <v>100</v>
      </c>
      <c r="D33" s="14">
        <v>919116.99499999988</v>
      </c>
      <c r="E33" s="14"/>
      <c r="F33" s="14">
        <v>103640.68000000001</v>
      </c>
      <c r="G33" s="14">
        <v>1711558.1224550786</v>
      </c>
      <c r="H33" s="14"/>
      <c r="I33" s="14"/>
      <c r="J33" s="7">
        <f t="shared" si="0"/>
        <v>2734315.7974550785</v>
      </c>
    </row>
    <row r="34" spans="1:10">
      <c r="A34" s="35">
        <v>27</v>
      </c>
      <c r="B34" s="19">
        <v>670033</v>
      </c>
      <c r="C34" s="18" t="s">
        <v>42</v>
      </c>
      <c r="D34" s="14">
        <v>655249.44999999984</v>
      </c>
      <c r="E34" s="14"/>
      <c r="F34" s="14">
        <v>53142.880000000005</v>
      </c>
      <c r="G34" s="14">
        <v>1298489.7226924715</v>
      </c>
      <c r="H34" s="14"/>
      <c r="I34" s="14"/>
      <c r="J34" s="7">
        <f t="shared" si="0"/>
        <v>2006882.0526924713</v>
      </c>
    </row>
    <row r="35" spans="1:10" ht="22.5" customHeight="1">
      <c r="A35" s="35">
        <v>28</v>
      </c>
      <c r="B35" s="19">
        <v>670035</v>
      </c>
      <c r="C35" s="18" t="s">
        <v>43</v>
      </c>
      <c r="D35" s="14">
        <v>46828.209999999992</v>
      </c>
      <c r="E35" s="14"/>
      <c r="F35" s="14">
        <v>28855.86</v>
      </c>
      <c r="G35" s="14">
        <v>86947.549400000004</v>
      </c>
      <c r="H35" s="14"/>
      <c r="I35" s="14"/>
      <c r="J35" s="7">
        <f t="shared" si="0"/>
        <v>162631.6194</v>
      </c>
    </row>
    <row r="36" spans="1:10" ht="23.25" customHeight="1">
      <c r="A36" s="35">
        <v>29</v>
      </c>
      <c r="B36" s="19">
        <v>670036</v>
      </c>
      <c r="C36" s="18" t="s">
        <v>45</v>
      </c>
      <c r="D36" s="14">
        <v>19116385.790000014</v>
      </c>
      <c r="E36" s="14"/>
      <c r="F36" s="14">
        <v>2631579.5800000005</v>
      </c>
      <c r="G36" s="14">
        <v>33463837.775958955</v>
      </c>
      <c r="H36" s="14"/>
      <c r="I36" s="14"/>
      <c r="J36" s="7">
        <f t="shared" si="0"/>
        <v>55211803.145958975</v>
      </c>
    </row>
    <row r="37" spans="1:10">
      <c r="A37" s="35">
        <v>30</v>
      </c>
      <c r="B37" s="19">
        <v>670037</v>
      </c>
      <c r="C37" s="18" t="s">
        <v>36</v>
      </c>
      <c r="D37" s="14">
        <v>36887.82</v>
      </c>
      <c r="E37" s="14"/>
      <c r="F37" s="14">
        <v>141393.73000000001</v>
      </c>
      <c r="G37" s="14">
        <v>248944.66330000001</v>
      </c>
      <c r="H37" s="14"/>
      <c r="I37" s="14"/>
      <c r="J37" s="7">
        <f t="shared" si="0"/>
        <v>427226.21330000006</v>
      </c>
    </row>
    <row r="38" spans="1:10">
      <c r="A38" s="35">
        <v>31</v>
      </c>
      <c r="B38" s="19">
        <v>670039</v>
      </c>
      <c r="C38" s="18" t="s">
        <v>19</v>
      </c>
      <c r="D38" s="14">
        <v>0</v>
      </c>
      <c r="E38" s="14"/>
      <c r="F38" s="14">
        <v>3866685.24</v>
      </c>
      <c r="G38" s="14">
        <v>57869340.044714585</v>
      </c>
      <c r="H38" s="14"/>
      <c r="I38" s="14"/>
      <c r="J38" s="7">
        <f t="shared" si="0"/>
        <v>61736025.284714587</v>
      </c>
    </row>
    <row r="39" spans="1:10">
      <c r="A39" s="35">
        <v>32</v>
      </c>
      <c r="B39" s="19">
        <v>670040</v>
      </c>
      <c r="C39" s="18" t="s">
        <v>20</v>
      </c>
      <c r="D39" s="14">
        <v>0</v>
      </c>
      <c r="E39" s="14"/>
      <c r="F39" s="14">
        <v>8141550.3000000017</v>
      </c>
      <c r="G39" s="14">
        <v>35716713.09927839</v>
      </c>
      <c r="H39" s="14"/>
      <c r="I39" s="14"/>
      <c r="J39" s="7">
        <f t="shared" si="0"/>
        <v>43858263.399278395</v>
      </c>
    </row>
    <row r="40" spans="1:10">
      <c r="A40" s="35">
        <v>33</v>
      </c>
      <c r="B40" s="19">
        <v>670041</v>
      </c>
      <c r="C40" s="18" t="s">
        <v>21</v>
      </c>
      <c r="D40" s="14">
        <v>0</v>
      </c>
      <c r="E40" s="14"/>
      <c r="F40" s="14">
        <v>1684782.4500000009</v>
      </c>
      <c r="G40" s="14">
        <v>40973727.577509508</v>
      </c>
      <c r="H40" s="14"/>
      <c r="I40" s="14"/>
      <c r="J40" s="7">
        <f t="shared" si="0"/>
        <v>42658510.027509511</v>
      </c>
    </row>
    <row r="41" spans="1:10">
      <c r="A41" s="35">
        <v>34</v>
      </c>
      <c r="B41" s="19">
        <v>670042</v>
      </c>
      <c r="C41" s="18" t="s">
        <v>22</v>
      </c>
      <c r="D41" s="14">
        <v>0</v>
      </c>
      <c r="E41" s="14"/>
      <c r="F41" s="14">
        <v>1902322.76</v>
      </c>
      <c r="G41" s="14">
        <v>22546865.291601494</v>
      </c>
      <c r="H41" s="14"/>
      <c r="I41" s="14"/>
      <c r="J41" s="7">
        <f t="shared" si="0"/>
        <v>24449188.051601496</v>
      </c>
    </row>
    <row r="42" spans="1:10">
      <c r="A42" s="35">
        <v>35</v>
      </c>
      <c r="B42" s="19">
        <v>670043</v>
      </c>
      <c r="C42" s="18" t="s">
        <v>23</v>
      </c>
      <c r="D42" s="14">
        <v>0</v>
      </c>
      <c r="E42" s="14"/>
      <c r="F42" s="14">
        <v>3125360.5400000005</v>
      </c>
      <c r="G42" s="14">
        <v>32898408.772345979</v>
      </c>
      <c r="H42" s="14"/>
      <c r="I42" s="14"/>
      <c r="J42" s="7">
        <f t="shared" si="0"/>
        <v>36023769.312345982</v>
      </c>
    </row>
    <row r="43" spans="1:10" ht="20.25" customHeight="1">
      <c r="A43" s="35">
        <v>36</v>
      </c>
      <c r="B43" s="19">
        <v>670044</v>
      </c>
      <c r="C43" s="18" t="s">
        <v>24</v>
      </c>
      <c r="D43" s="14">
        <v>0</v>
      </c>
      <c r="E43" s="14"/>
      <c r="F43" s="14">
        <v>2647098.2800000007</v>
      </c>
      <c r="G43" s="14">
        <v>28177448.658239149</v>
      </c>
      <c r="H43" s="14"/>
      <c r="I43" s="14"/>
      <c r="J43" s="7">
        <f t="shared" si="0"/>
        <v>30824546.93823915</v>
      </c>
    </row>
    <row r="44" spans="1:10" ht="30" customHeight="1">
      <c r="A44" s="35">
        <v>37</v>
      </c>
      <c r="B44" s="19">
        <v>670045</v>
      </c>
      <c r="C44" s="18" t="s">
        <v>18</v>
      </c>
      <c r="D44" s="14">
        <v>0</v>
      </c>
      <c r="E44" s="14"/>
      <c r="F44" s="14">
        <v>9789086.0899999999</v>
      </c>
      <c r="G44" s="14">
        <v>37490117.368351646</v>
      </c>
      <c r="H44" s="14"/>
      <c r="I44" s="14"/>
      <c r="J44" s="7">
        <f t="shared" si="0"/>
        <v>47279203.458351642</v>
      </c>
    </row>
    <row r="45" spans="1:10" ht="19.899999999999999" customHeight="1">
      <c r="A45" s="35">
        <v>38</v>
      </c>
      <c r="B45" s="17">
        <v>670046</v>
      </c>
      <c r="C45" s="18" t="s">
        <v>26</v>
      </c>
      <c r="D45" s="14">
        <v>0</v>
      </c>
      <c r="E45" s="14"/>
      <c r="F45" s="14">
        <v>0</v>
      </c>
      <c r="G45" s="14">
        <v>15080870</v>
      </c>
      <c r="H45" s="14"/>
      <c r="I45" s="14"/>
      <c r="J45" s="7">
        <f t="shared" si="0"/>
        <v>15080870</v>
      </c>
    </row>
    <row r="46" spans="1:10" ht="24.6" customHeight="1">
      <c r="A46" s="35">
        <v>39</v>
      </c>
      <c r="B46" s="17">
        <v>670047</v>
      </c>
      <c r="C46" s="18" t="s">
        <v>27</v>
      </c>
      <c r="D46" s="14">
        <v>0</v>
      </c>
      <c r="E46" s="14"/>
      <c r="F46" s="14">
        <v>0</v>
      </c>
      <c r="G46" s="14">
        <v>11532920</v>
      </c>
      <c r="H46" s="14"/>
      <c r="I46" s="14"/>
      <c r="J46" s="7">
        <f t="shared" si="0"/>
        <v>11532920</v>
      </c>
    </row>
    <row r="47" spans="1:10" ht="33.6" customHeight="1">
      <c r="A47" s="35">
        <v>40</v>
      </c>
      <c r="B47" s="19">
        <v>670048</v>
      </c>
      <c r="C47" s="18" t="s">
        <v>16</v>
      </c>
      <c r="D47" s="14">
        <v>166775577.91250002</v>
      </c>
      <c r="E47" s="14">
        <v>13396705</v>
      </c>
      <c r="F47" s="14">
        <v>5249788.7626172761</v>
      </c>
      <c r="G47" s="14">
        <v>36117297.287399992</v>
      </c>
      <c r="H47" s="14"/>
      <c r="I47" s="14"/>
      <c r="J47" s="7">
        <f t="shared" si="0"/>
        <v>208142663.96251732</v>
      </c>
    </row>
    <row r="48" spans="1:10" ht="21" customHeight="1">
      <c r="A48" s="35">
        <v>41</v>
      </c>
      <c r="B48" s="19">
        <v>670049</v>
      </c>
      <c r="C48" s="18" t="s">
        <v>88</v>
      </c>
      <c r="D48" s="14">
        <v>18310324.873333335</v>
      </c>
      <c r="E48" s="14"/>
      <c r="F48" s="14">
        <v>595512.92000000004</v>
      </c>
      <c r="G48" s="14">
        <v>22097067.018400002</v>
      </c>
      <c r="H48" s="14"/>
      <c r="I48" s="14"/>
      <c r="J48" s="7">
        <f t="shared" si="0"/>
        <v>41002904.811733335</v>
      </c>
    </row>
    <row r="49" spans="1:10" ht="21" customHeight="1">
      <c r="A49" s="35">
        <v>42</v>
      </c>
      <c r="B49" s="19">
        <v>670050</v>
      </c>
      <c r="C49" s="18" t="s">
        <v>17</v>
      </c>
      <c r="D49" s="14">
        <v>26039073.429999996</v>
      </c>
      <c r="E49" s="14"/>
      <c r="F49" s="14">
        <v>0</v>
      </c>
      <c r="G49" s="14">
        <v>1194360</v>
      </c>
      <c r="H49" s="14"/>
      <c r="I49" s="14"/>
      <c r="J49" s="7">
        <f t="shared" si="0"/>
        <v>27233433.429999996</v>
      </c>
    </row>
    <row r="50" spans="1:10" ht="21.75" customHeight="1">
      <c r="A50" s="35">
        <v>43</v>
      </c>
      <c r="B50" s="17">
        <v>670051</v>
      </c>
      <c r="C50" s="18" t="s">
        <v>25</v>
      </c>
      <c r="D50" s="14">
        <v>0</v>
      </c>
      <c r="E50" s="14"/>
      <c r="F50" s="14">
        <v>0</v>
      </c>
      <c r="G50" s="14">
        <v>20714840</v>
      </c>
      <c r="H50" s="14"/>
      <c r="I50" s="14"/>
      <c r="J50" s="7">
        <f t="shared" si="0"/>
        <v>20714840</v>
      </c>
    </row>
    <row r="51" spans="1:10" ht="21.75" customHeight="1">
      <c r="A51" s="35">
        <v>44</v>
      </c>
      <c r="B51" s="20">
        <v>670052</v>
      </c>
      <c r="C51" s="21" t="s">
        <v>89</v>
      </c>
      <c r="D51" s="14">
        <v>8696815.3683333341</v>
      </c>
      <c r="E51" s="14"/>
      <c r="F51" s="14">
        <v>7999523.3600000003</v>
      </c>
      <c r="G51" s="14">
        <v>109144950.96630332</v>
      </c>
      <c r="H51" s="14"/>
      <c r="I51" s="14"/>
      <c r="J51" s="7">
        <f t="shared" si="0"/>
        <v>125841289.69463666</v>
      </c>
    </row>
    <row r="52" spans="1:10" ht="17.25" customHeight="1">
      <c r="A52" s="35">
        <v>45</v>
      </c>
      <c r="B52" s="20">
        <v>670053</v>
      </c>
      <c r="C52" s="21" t="s">
        <v>41</v>
      </c>
      <c r="D52" s="14">
        <v>1989849.7</v>
      </c>
      <c r="E52" s="14"/>
      <c r="F52" s="14">
        <v>5077429.37</v>
      </c>
      <c r="G52" s="14">
        <v>57280873.334087096</v>
      </c>
      <c r="H52" s="14"/>
      <c r="I52" s="14"/>
      <c r="J52" s="7">
        <f t="shared" si="0"/>
        <v>64348152.404087096</v>
      </c>
    </row>
    <row r="53" spans="1:10" ht="18.95" customHeight="1">
      <c r="A53" s="35">
        <v>46</v>
      </c>
      <c r="B53" s="19">
        <v>670054</v>
      </c>
      <c r="C53" s="18" t="s">
        <v>15</v>
      </c>
      <c r="D53" s="14">
        <v>174499562.5124999</v>
      </c>
      <c r="E53" s="14">
        <v>41725142</v>
      </c>
      <c r="F53" s="14">
        <v>0</v>
      </c>
      <c r="G53" s="14">
        <v>19096625.255400002</v>
      </c>
      <c r="H53" s="14"/>
      <c r="I53" s="14"/>
      <c r="J53" s="7">
        <f t="shared" si="0"/>
        <v>193596187.7678999</v>
      </c>
    </row>
    <row r="54" spans="1:10" ht="18.95" customHeight="1">
      <c r="A54" s="35">
        <v>47</v>
      </c>
      <c r="B54" s="17">
        <v>670055</v>
      </c>
      <c r="C54" s="18" t="s">
        <v>48</v>
      </c>
      <c r="D54" s="14">
        <v>0</v>
      </c>
      <c r="E54" s="14"/>
      <c r="F54" s="14">
        <v>0</v>
      </c>
      <c r="G54" s="14">
        <v>538219.22809999995</v>
      </c>
      <c r="H54" s="14"/>
      <c r="I54" s="14"/>
      <c r="J54" s="7">
        <f t="shared" si="0"/>
        <v>538219.22809999995</v>
      </c>
    </row>
    <row r="55" spans="1:10" ht="19.5" customHeight="1">
      <c r="A55" s="35">
        <v>48</v>
      </c>
      <c r="B55" s="19">
        <v>670056</v>
      </c>
      <c r="C55" s="18" t="s">
        <v>46</v>
      </c>
      <c r="D55" s="14">
        <v>0</v>
      </c>
      <c r="E55" s="14"/>
      <c r="F55" s="14">
        <v>76708.5</v>
      </c>
      <c r="G55" s="14">
        <v>1114979.5996000003</v>
      </c>
      <c r="H55" s="14"/>
      <c r="I55" s="14"/>
      <c r="J55" s="7">
        <f t="shared" si="0"/>
        <v>1191688.0996000003</v>
      </c>
    </row>
    <row r="56" spans="1:10" ht="30.6" customHeight="1">
      <c r="A56" s="35">
        <v>49</v>
      </c>
      <c r="B56" s="19">
        <v>670057</v>
      </c>
      <c r="C56" s="18" t="s">
        <v>90</v>
      </c>
      <c r="D56" s="14">
        <v>85382639.01500012</v>
      </c>
      <c r="E56" s="14">
        <v>12671517</v>
      </c>
      <c r="F56" s="14">
        <v>8460661.4500000011</v>
      </c>
      <c r="G56" s="14">
        <v>26350906.91709885</v>
      </c>
      <c r="H56" s="14"/>
      <c r="I56" s="14"/>
      <c r="J56" s="7">
        <f t="shared" si="0"/>
        <v>120194207.38209897</v>
      </c>
    </row>
    <row r="57" spans="1:10" ht="34.5" customHeight="1">
      <c r="A57" s="35">
        <v>50</v>
      </c>
      <c r="B57" s="19">
        <v>670059</v>
      </c>
      <c r="C57" s="18" t="s">
        <v>13</v>
      </c>
      <c r="D57" s="14">
        <v>17367341.920000006</v>
      </c>
      <c r="E57" s="14"/>
      <c r="F57" s="14">
        <v>0</v>
      </c>
      <c r="G57" s="14">
        <v>1773384.3412999995</v>
      </c>
      <c r="H57" s="14"/>
      <c r="I57" s="14"/>
      <c r="J57" s="7">
        <f t="shared" si="0"/>
        <v>19140726.261300005</v>
      </c>
    </row>
    <row r="58" spans="1:10" ht="23.45" customHeight="1">
      <c r="A58" s="35">
        <v>51</v>
      </c>
      <c r="B58" s="19">
        <v>670062</v>
      </c>
      <c r="C58" s="18" t="s">
        <v>49</v>
      </c>
      <c r="D58" s="14">
        <v>0</v>
      </c>
      <c r="E58" s="14"/>
      <c r="F58" s="14">
        <v>0</v>
      </c>
      <c r="G58" s="14">
        <v>353544.07910000003</v>
      </c>
      <c r="H58" s="14"/>
      <c r="I58" s="14"/>
      <c r="J58" s="7">
        <f t="shared" si="0"/>
        <v>353544.07910000003</v>
      </c>
    </row>
    <row r="59" spans="1:10" ht="22.5" customHeight="1">
      <c r="A59" s="35">
        <v>52</v>
      </c>
      <c r="B59" s="19">
        <v>670065</v>
      </c>
      <c r="C59" s="18" t="s">
        <v>50</v>
      </c>
      <c r="D59" s="14">
        <v>0</v>
      </c>
      <c r="E59" s="14"/>
      <c r="F59" s="14">
        <v>480931.06</v>
      </c>
      <c r="G59" s="14">
        <v>218094.65000000002</v>
      </c>
      <c r="H59" s="14"/>
      <c r="I59" s="14"/>
      <c r="J59" s="7">
        <f t="shared" si="0"/>
        <v>699025.71</v>
      </c>
    </row>
    <row r="60" spans="1:10" ht="18.95" customHeight="1">
      <c r="A60" s="35">
        <v>53</v>
      </c>
      <c r="B60" s="17">
        <v>670066</v>
      </c>
      <c r="C60" s="18" t="s">
        <v>14</v>
      </c>
      <c r="D60" s="14">
        <v>0</v>
      </c>
      <c r="E60" s="14"/>
      <c r="F60" s="14">
        <v>0</v>
      </c>
      <c r="G60" s="14">
        <v>0</v>
      </c>
      <c r="H60" s="14">
        <v>143992883.88548884</v>
      </c>
      <c r="I60" s="14"/>
      <c r="J60" s="7">
        <f t="shared" si="0"/>
        <v>143992883.88548884</v>
      </c>
    </row>
    <row r="61" spans="1:10" ht="32.25" customHeight="1">
      <c r="A61" s="35">
        <v>54</v>
      </c>
      <c r="B61" s="19">
        <v>670067</v>
      </c>
      <c r="C61" s="18" t="s">
        <v>51</v>
      </c>
      <c r="D61" s="14">
        <v>853793.03249999997</v>
      </c>
      <c r="E61" s="14"/>
      <c r="F61" s="14">
        <v>2461766.4</v>
      </c>
      <c r="G61" s="14">
        <v>3939279.0291999998</v>
      </c>
      <c r="H61" s="14"/>
      <c r="I61" s="14"/>
      <c r="J61" s="7">
        <f t="shared" si="0"/>
        <v>7254838.4616999999</v>
      </c>
    </row>
    <row r="62" spans="1:10">
      <c r="A62" s="35">
        <v>55</v>
      </c>
      <c r="B62" s="22">
        <v>670068</v>
      </c>
      <c r="C62" s="18" t="s">
        <v>53</v>
      </c>
      <c r="D62" s="14">
        <v>0</v>
      </c>
      <c r="E62" s="14"/>
      <c r="F62" s="14">
        <v>1665740.3600000003</v>
      </c>
      <c r="G62" s="14">
        <v>0</v>
      </c>
      <c r="H62" s="14"/>
      <c r="I62" s="14"/>
      <c r="J62" s="7">
        <f t="shared" si="0"/>
        <v>1665740.3600000003</v>
      </c>
    </row>
    <row r="63" spans="1:10" ht="26.25" customHeight="1">
      <c r="A63" s="35">
        <v>56</v>
      </c>
      <c r="B63" s="22">
        <v>670070</v>
      </c>
      <c r="C63" s="23" t="s">
        <v>52</v>
      </c>
      <c r="D63" s="14">
        <v>0</v>
      </c>
      <c r="E63" s="14"/>
      <c r="F63" s="14">
        <v>0</v>
      </c>
      <c r="G63" s="14">
        <v>1052.3600999999996</v>
      </c>
      <c r="H63" s="14"/>
      <c r="I63" s="14"/>
      <c r="J63" s="7">
        <f t="shared" si="0"/>
        <v>1052.3600999999996</v>
      </c>
    </row>
    <row r="64" spans="1:10" ht="18" customHeight="1">
      <c r="A64" s="35">
        <v>57</v>
      </c>
      <c r="B64" s="22">
        <v>670072</v>
      </c>
      <c r="C64" s="18" t="s">
        <v>54</v>
      </c>
      <c r="D64" s="14">
        <v>0</v>
      </c>
      <c r="E64" s="14"/>
      <c r="F64" s="14">
        <v>2499682.3199999998</v>
      </c>
      <c r="G64" s="14">
        <v>0</v>
      </c>
      <c r="H64" s="14"/>
      <c r="I64" s="14"/>
      <c r="J64" s="7">
        <f t="shared" si="0"/>
        <v>2499682.3199999998</v>
      </c>
    </row>
    <row r="65" spans="1:10">
      <c r="A65" s="35">
        <v>58</v>
      </c>
      <c r="B65" s="17">
        <v>670081</v>
      </c>
      <c r="C65" s="24" t="s">
        <v>59</v>
      </c>
      <c r="D65" s="14">
        <v>0</v>
      </c>
      <c r="E65" s="14"/>
      <c r="F65" s="14">
        <v>0</v>
      </c>
      <c r="G65" s="14">
        <v>1525240</v>
      </c>
      <c r="H65" s="14"/>
      <c r="I65" s="14"/>
      <c r="J65" s="7">
        <f t="shared" si="0"/>
        <v>1525240</v>
      </c>
    </row>
    <row r="66" spans="1:10">
      <c r="A66" s="35">
        <v>59</v>
      </c>
      <c r="B66" s="19">
        <v>670082</v>
      </c>
      <c r="C66" s="24" t="s">
        <v>58</v>
      </c>
      <c r="D66" s="14">
        <v>0</v>
      </c>
      <c r="E66" s="14"/>
      <c r="F66" s="14">
        <v>0</v>
      </c>
      <c r="G66" s="14">
        <v>5314915</v>
      </c>
      <c r="H66" s="14"/>
      <c r="I66" s="14"/>
      <c r="J66" s="7">
        <f t="shared" si="0"/>
        <v>5314915</v>
      </c>
    </row>
    <row r="67" spans="1:10">
      <c r="A67" s="35">
        <v>60</v>
      </c>
      <c r="B67" s="17">
        <v>670084</v>
      </c>
      <c r="C67" s="18" t="s">
        <v>55</v>
      </c>
      <c r="D67" s="14">
        <v>0</v>
      </c>
      <c r="E67" s="14"/>
      <c r="F67" s="14">
        <v>23658528.180828303</v>
      </c>
      <c r="G67" s="14">
        <v>2940.3077000000003</v>
      </c>
      <c r="H67" s="14"/>
      <c r="I67" s="14"/>
      <c r="J67" s="7">
        <f t="shared" si="0"/>
        <v>23661468.488528304</v>
      </c>
    </row>
    <row r="68" spans="1:10">
      <c r="A68" s="35">
        <v>61</v>
      </c>
      <c r="B68" s="19">
        <v>670085</v>
      </c>
      <c r="C68" s="24" t="s">
        <v>91</v>
      </c>
      <c r="D68" s="14">
        <v>0</v>
      </c>
      <c r="E68" s="14"/>
      <c r="F68" s="14">
        <v>0</v>
      </c>
      <c r="G68" s="14">
        <v>2002512</v>
      </c>
      <c r="H68" s="14"/>
      <c r="I68" s="14"/>
      <c r="J68" s="7">
        <f t="shared" si="0"/>
        <v>2002512</v>
      </c>
    </row>
    <row r="69" spans="1:10">
      <c r="A69" s="35">
        <v>62</v>
      </c>
      <c r="B69" s="19">
        <v>670090</v>
      </c>
      <c r="C69" s="18" t="s">
        <v>92</v>
      </c>
      <c r="D69" s="14">
        <v>0</v>
      </c>
      <c r="E69" s="14"/>
      <c r="F69" s="14">
        <v>6783220.4560000012</v>
      </c>
      <c r="G69" s="14">
        <v>0</v>
      </c>
      <c r="H69" s="14"/>
      <c r="I69" s="14"/>
      <c r="J69" s="7">
        <f t="shared" si="0"/>
        <v>6783220.4560000012</v>
      </c>
    </row>
    <row r="70" spans="1:10" ht="21.75" customHeight="1">
      <c r="A70" s="35">
        <v>63</v>
      </c>
      <c r="B70" s="19">
        <v>670097</v>
      </c>
      <c r="C70" s="18" t="s">
        <v>57</v>
      </c>
      <c r="D70" s="14">
        <v>0</v>
      </c>
      <c r="E70" s="14"/>
      <c r="F70" s="14">
        <v>786081.82000000007</v>
      </c>
      <c r="G70" s="14">
        <v>3780777.0813000002</v>
      </c>
      <c r="H70" s="14"/>
      <c r="I70" s="14"/>
      <c r="J70" s="7">
        <f t="shared" si="0"/>
        <v>4566858.9013</v>
      </c>
    </row>
    <row r="71" spans="1:10">
      <c r="A71" s="35">
        <v>64</v>
      </c>
      <c r="B71" s="19">
        <v>670099</v>
      </c>
      <c r="C71" s="18" t="s">
        <v>56</v>
      </c>
      <c r="D71" s="14">
        <v>0</v>
      </c>
      <c r="E71" s="14"/>
      <c r="F71" s="14">
        <v>2389803.3400000008</v>
      </c>
      <c r="G71" s="14">
        <v>23536734.267451141</v>
      </c>
      <c r="H71" s="14"/>
      <c r="I71" s="14"/>
      <c r="J71" s="7">
        <f t="shared" si="0"/>
        <v>25926537.607451141</v>
      </c>
    </row>
    <row r="72" spans="1:10" ht="22.5" customHeight="1">
      <c r="A72" s="35">
        <v>65</v>
      </c>
      <c r="B72" s="17">
        <v>670104</v>
      </c>
      <c r="C72" s="24" t="s">
        <v>60</v>
      </c>
      <c r="D72" s="14">
        <v>0</v>
      </c>
      <c r="E72" s="14"/>
      <c r="F72" s="14">
        <v>0</v>
      </c>
      <c r="G72" s="14">
        <v>9899.7852000000003</v>
      </c>
      <c r="H72" s="14"/>
      <c r="I72" s="14"/>
      <c r="J72" s="7">
        <f t="shared" si="0"/>
        <v>9899.7852000000003</v>
      </c>
    </row>
    <row r="73" spans="1:10" ht="31.5">
      <c r="A73" s="35">
        <v>66</v>
      </c>
      <c r="B73" s="25">
        <v>670106</v>
      </c>
      <c r="C73" s="26" t="s">
        <v>63</v>
      </c>
      <c r="D73" s="14">
        <v>0</v>
      </c>
      <c r="E73" s="14"/>
      <c r="F73" s="14">
        <v>0</v>
      </c>
      <c r="G73" s="14">
        <v>17262.774000000001</v>
      </c>
      <c r="H73" s="14"/>
      <c r="I73" s="14"/>
      <c r="J73" s="7">
        <f t="shared" ref="J73:J92" si="1">D73+F73+G73+H73+I73</f>
        <v>17262.774000000001</v>
      </c>
    </row>
    <row r="74" spans="1:10" ht="21.6" customHeight="1">
      <c r="A74" s="35">
        <v>67</v>
      </c>
      <c r="B74" s="25">
        <v>670107</v>
      </c>
      <c r="C74" s="27" t="s">
        <v>94</v>
      </c>
      <c r="D74" s="14">
        <v>0</v>
      </c>
      <c r="E74" s="14"/>
      <c r="F74" s="14">
        <v>0</v>
      </c>
      <c r="G74" s="14">
        <v>0</v>
      </c>
      <c r="H74" s="14"/>
      <c r="I74" s="14"/>
      <c r="J74" s="7">
        <f t="shared" si="1"/>
        <v>0</v>
      </c>
    </row>
    <row r="75" spans="1:10">
      <c r="A75" s="35">
        <v>68</v>
      </c>
      <c r="B75" s="22">
        <v>670121</v>
      </c>
      <c r="C75" s="24" t="s">
        <v>61</v>
      </c>
      <c r="D75" s="14">
        <v>0</v>
      </c>
      <c r="E75" s="14"/>
      <c r="F75" s="14">
        <v>0</v>
      </c>
      <c r="G75" s="14">
        <v>200317.26</v>
      </c>
      <c r="H75" s="14"/>
      <c r="I75" s="14"/>
      <c r="J75" s="7">
        <f t="shared" si="1"/>
        <v>200317.26</v>
      </c>
    </row>
    <row r="76" spans="1:10" ht="21" customHeight="1">
      <c r="A76" s="35">
        <v>69</v>
      </c>
      <c r="B76" s="22">
        <v>670123</v>
      </c>
      <c r="C76" s="24" t="s">
        <v>62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 ht="25.5" customHeight="1">
      <c r="A77" s="35">
        <v>70</v>
      </c>
      <c r="B77" s="25">
        <v>670125</v>
      </c>
      <c r="C77" s="24" t="s">
        <v>95</v>
      </c>
      <c r="D77" s="14">
        <v>0</v>
      </c>
      <c r="E77" s="14"/>
      <c r="F77" s="14">
        <v>27795521.600000001</v>
      </c>
      <c r="G77" s="14">
        <v>0</v>
      </c>
      <c r="H77" s="14"/>
      <c r="I77" s="14"/>
      <c r="J77" s="7">
        <f t="shared" si="1"/>
        <v>27795521.600000001</v>
      </c>
    </row>
    <row r="78" spans="1:10">
      <c r="A78" s="35">
        <v>71</v>
      </c>
      <c r="B78" s="22">
        <v>670129</v>
      </c>
      <c r="C78" s="26" t="s">
        <v>76</v>
      </c>
      <c r="D78" s="14">
        <v>0</v>
      </c>
      <c r="E78" s="14"/>
      <c r="F78" s="14">
        <v>6277972.3059003334</v>
      </c>
      <c r="G78" s="14">
        <v>0</v>
      </c>
      <c r="H78" s="14"/>
      <c r="I78" s="14"/>
      <c r="J78" s="7">
        <f t="shared" si="1"/>
        <v>6277972.3059003334</v>
      </c>
    </row>
    <row r="79" spans="1:10">
      <c r="A79" s="35">
        <v>72</v>
      </c>
      <c r="B79" s="22">
        <v>670131</v>
      </c>
      <c r="C79" s="26" t="s">
        <v>96</v>
      </c>
      <c r="D79" s="14">
        <v>0</v>
      </c>
      <c r="E79" s="14"/>
      <c r="F79" s="14">
        <v>0</v>
      </c>
      <c r="G79" s="14">
        <v>43911.740000000005</v>
      </c>
      <c r="H79" s="14"/>
      <c r="I79" s="14"/>
      <c r="J79" s="7">
        <f t="shared" si="1"/>
        <v>43911.740000000005</v>
      </c>
    </row>
    <row r="80" spans="1:10">
      <c r="A80" s="35">
        <v>73</v>
      </c>
      <c r="B80" s="22">
        <v>670134</v>
      </c>
      <c r="C80" s="26" t="s">
        <v>64</v>
      </c>
      <c r="D80" s="14">
        <v>0</v>
      </c>
      <c r="E80" s="14"/>
      <c r="F80" s="14">
        <v>0</v>
      </c>
      <c r="G80" s="14">
        <v>0</v>
      </c>
      <c r="H80" s="14"/>
      <c r="I80" s="14"/>
      <c r="J80" s="7">
        <f t="shared" si="1"/>
        <v>0</v>
      </c>
    </row>
    <row r="81" spans="1:10">
      <c r="A81" s="35">
        <v>74</v>
      </c>
      <c r="B81" s="22">
        <v>670136</v>
      </c>
      <c r="C81" s="26" t="s">
        <v>66</v>
      </c>
      <c r="D81" s="14">
        <v>0</v>
      </c>
      <c r="E81" s="14"/>
      <c r="F81" s="14">
        <v>1631919.33</v>
      </c>
      <c r="G81" s="14">
        <v>7366595.2085778108</v>
      </c>
      <c r="H81" s="14"/>
      <c r="I81" s="14"/>
      <c r="J81" s="7">
        <f t="shared" si="1"/>
        <v>8998514.5385778099</v>
      </c>
    </row>
    <row r="82" spans="1:10">
      <c r="A82" s="35">
        <v>75</v>
      </c>
      <c r="B82" s="22">
        <v>670139</v>
      </c>
      <c r="C82" s="26" t="s">
        <v>65</v>
      </c>
      <c r="D82" s="14">
        <v>0</v>
      </c>
      <c r="E82" s="14"/>
      <c r="F82" s="14">
        <v>0</v>
      </c>
      <c r="G82" s="14">
        <v>805806</v>
      </c>
      <c r="H82" s="14"/>
      <c r="I82" s="14"/>
      <c r="J82" s="7">
        <f t="shared" si="1"/>
        <v>805806</v>
      </c>
    </row>
    <row r="83" spans="1:10" ht="23.25" customHeight="1">
      <c r="A83" s="35">
        <v>76</v>
      </c>
      <c r="B83" s="28">
        <v>670141</v>
      </c>
      <c r="C83" s="26" t="s">
        <v>71</v>
      </c>
      <c r="D83" s="14">
        <v>0</v>
      </c>
      <c r="E83" s="14"/>
      <c r="F83" s="14">
        <v>0</v>
      </c>
      <c r="G83" s="14">
        <v>6265340</v>
      </c>
      <c r="H83" s="14"/>
      <c r="I83" s="14"/>
      <c r="J83" s="7">
        <f t="shared" si="1"/>
        <v>6265340</v>
      </c>
    </row>
    <row r="84" spans="1:10" ht="21" customHeight="1">
      <c r="A84" s="35">
        <v>77</v>
      </c>
      <c r="B84" s="22">
        <v>670143</v>
      </c>
      <c r="C84" s="26" t="s">
        <v>67</v>
      </c>
      <c r="D84" s="14">
        <v>0</v>
      </c>
      <c r="E84" s="14"/>
      <c r="F84" s="14">
        <v>0</v>
      </c>
      <c r="G84" s="14">
        <v>0</v>
      </c>
      <c r="H84" s="14"/>
      <c r="I84" s="14"/>
      <c r="J84" s="7">
        <f t="shared" si="1"/>
        <v>0</v>
      </c>
    </row>
    <row r="85" spans="1:10">
      <c r="A85" s="35">
        <v>78</v>
      </c>
      <c r="B85" s="17">
        <v>670145</v>
      </c>
      <c r="C85" s="29" t="s">
        <v>68</v>
      </c>
      <c r="D85" s="14">
        <v>0</v>
      </c>
      <c r="E85" s="14"/>
      <c r="F85" s="14">
        <v>0</v>
      </c>
      <c r="G85" s="14">
        <v>904434</v>
      </c>
      <c r="H85" s="14"/>
      <c r="I85" s="14"/>
      <c r="J85" s="7">
        <f t="shared" si="1"/>
        <v>904434</v>
      </c>
    </row>
    <row r="86" spans="1:10">
      <c r="A86" s="35">
        <v>79</v>
      </c>
      <c r="B86" s="17">
        <v>670147</v>
      </c>
      <c r="C86" s="29" t="s">
        <v>70</v>
      </c>
      <c r="D86" s="14">
        <v>16191567.929999996</v>
      </c>
      <c r="E86" s="14"/>
      <c r="F86" s="14">
        <v>0</v>
      </c>
      <c r="G86" s="14">
        <v>14813</v>
      </c>
      <c r="H86" s="14"/>
      <c r="I86" s="14"/>
      <c r="J86" s="7">
        <f t="shared" si="1"/>
        <v>16206380.929999996</v>
      </c>
    </row>
    <row r="87" spans="1:10">
      <c r="A87" s="35">
        <v>80</v>
      </c>
      <c r="B87" s="17">
        <v>670148</v>
      </c>
      <c r="C87" s="30" t="s">
        <v>97</v>
      </c>
      <c r="D87" s="14">
        <v>1827117.0000000005</v>
      </c>
      <c r="E87" s="14"/>
      <c r="F87" s="14">
        <v>0</v>
      </c>
      <c r="G87" s="14">
        <v>0</v>
      </c>
      <c r="H87" s="14"/>
      <c r="I87" s="14"/>
      <c r="J87" s="7">
        <f t="shared" si="1"/>
        <v>1827117.0000000005</v>
      </c>
    </row>
    <row r="88" spans="1:10">
      <c r="A88" s="35">
        <v>81</v>
      </c>
      <c r="B88" s="17">
        <v>670150</v>
      </c>
      <c r="C88" s="29" t="s">
        <v>72</v>
      </c>
      <c r="D88" s="14">
        <v>0</v>
      </c>
      <c r="E88" s="14"/>
      <c r="F88" s="14">
        <v>0</v>
      </c>
      <c r="G88" s="14">
        <v>0</v>
      </c>
      <c r="H88" s="14"/>
      <c r="I88" s="14"/>
      <c r="J88" s="7">
        <f t="shared" si="1"/>
        <v>0</v>
      </c>
    </row>
    <row r="89" spans="1:10">
      <c r="A89" s="35">
        <v>82</v>
      </c>
      <c r="B89" s="17">
        <v>670152</v>
      </c>
      <c r="C89" s="29" t="s">
        <v>73</v>
      </c>
      <c r="D89" s="14">
        <v>0</v>
      </c>
      <c r="E89" s="14"/>
      <c r="F89" s="14">
        <v>0</v>
      </c>
      <c r="G89" s="14">
        <v>0</v>
      </c>
      <c r="H89" s="14"/>
      <c r="I89" s="14"/>
      <c r="J89" s="7">
        <f t="shared" si="1"/>
        <v>0</v>
      </c>
    </row>
    <row r="90" spans="1:10">
      <c r="A90" s="35">
        <v>83</v>
      </c>
      <c r="B90" s="17">
        <v>670155</v>
      </c>
      <c r="C90" s="29" t="s">
        <v>98</v>
      </c>
      <c r="D90" s="14">
        <v>0</v>
      </c>
      <c r="E90" s="14"/>
      <c r="F90" s="14">
        <v>4756349.8599999994</v>
      </c>
      <c r="G90" s="14">
        <v>0</v>
      </c>
      <c r="H90" s="14"/>
      <c r="I90" s="14"/>
      <c r="J90" s="7">
        <f t="shared" si="1"/>
        <v>4756349.8599999994</v>
      </c>
    </row>
    <row r="91" spans="1:10" ht="30">
      <c r="A91" s="35">
        <v>84</v>
      </c>
      <c r="B91" s="17">
        <v>670156</v>
      </c>
      <c r="C91" s="24" t="s">
        <v>93</v>
      </c>
      <c r="D91" s="14">
        <v>0</v>
      </c>
      <c r="E91" s="14"/>
      <c r="F91" s="14"/>
      <c r="G91" s="14">
        <v>1078829</v>
      </c>
      <c r="H91" s="14"/>
      <c r="I91" s="14"/>
      <c r="J91" s="7">
        <f t="shared" si="1"/>
        <v>1078829</v>
      </c>
    </row>
    <row r="92" spans="1:10" ht="29.25" customHeight="1">
      <c r="A92" s="35">
        <v>85</v>
      </c>
      <c r="B92" s="17">
        <v>670157</v>
      </c>
      <c r="C92" s="18" t="s">
        <v>99</v>
      </c>
      <c r="D92" s="14">
        <v>11003627.040000001</v>
      </c>
      <c r="E92" s="14"/>
      <c r="F92" s="14">
        <v>489871.65</v>
      </c>
      <c r="G92" s="14">
        <v>11943450.892151129</v>
      </c>
      <c r="H92" s="14"/>
      <c r="I92" s="14"/>
      <c r="J92" s="7">
        <f t="shared" si="1"/>
        <v>23436949.58215113</v>
      </c>
    </row>
    <row r="93" spans="1:10">
      <c r="A93" s="35"/>
      <c r="B93" s="31"/>
      <c r="C93" s="11" t="s">
        <v>69</v>
      </c>
      <c r="D93" s="7">
        <f>SUM(D8:D92)</f>
        <v>1076899526.9566669</v>
      </c>
      <c r="E93" s="7">
        <f t="shared" ref="E93:J93" si="2">SUM(E8:E92)</f>
        <v>137443583</v>
      </c>
      <c r="F93" s="7">
        <f t="shared" si="2"/>
        <v>323482133.89534593</v>
      </c>
      <c r="G93" s="7">
        <f t="shared" si="2"/>
        <v>999053299.82250822</v>
      </c>
      <c r="H93" s="7">
        <f t="shared" si="2"/>
        <v>149006236.46695879</v>
      </c>
      <c r="I93" s="7">
        <f t="shared" si="2"/>
        <v>2910810</v>
      </c>
      <c r="J93" s="7">
        <f t="shared" si="2"/>
        <v>2551352007.14148</v>
      </c>
    </row>
    <row r="94" spans="1:10">
      <c r="I94" s="15"/>
      <c r="J94" s="9"/>
    </row>
    <row r="95" spans="1:10">
      <c r="I95" s="15"/>
    </row>
    <row r="96" spans="1:10">
      <c r="J96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7"/>
  <sheetViews>
    <sheetView zoomScale="70" zoomScaleNormal="7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D8" sqref="D8:I92"/>
    </sheetView>
  </sheetViews>
  <sheetFormatPr defaultColWidth="8.85546875" defaultRowHeight="18.75"/>
  <cols>
    <col min="1" max="1" width="8.85546875" style="34" customWidth="1"/>
    <col min="2" max="2" width="12.85546875" style="3" customWidth="1"/>
    <col min="3" max="3" width="62.42578125" style="3" customWidth="1"/>
    <col min="4" max="4" width="23.140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8"/>
      <c r="B1" s="1"/>
      <c r="C1" s="1"/>
      <c r="D1" s="1"/>
      <c r="E1" s="1"/>
      <c r="F1" s="1"/>
      <c r="G1" s="1"/>
      <c r="H1" s="45" t="s">
        <v>75</v>
      </c>
      <c r="I1" s="45"/>
      <c r="J1" s="45"/>
    </row>
    <row r="2" spans="1:10" ht="15" customHeight="1">
      <c r="A2" s="38"/>
      <c r="B2" s="1"/>
      <c r="C2" s="50" t="str">
        <f>согаз!C2</f>
        <v>Утверждено на заседании Комиссии по разработке Территориальной программы ОМС от 30.10.2023 года</v>
      </c>
      <c r="D2" s="50"/>
      <c r="E2" s="50"/>
      <c r="F2" s="50"/>
      <c r="G2" s="50"/>
      <c r="H2" s="50"/>
      <c r="I2" s="50"/>
      <c r="J2" s="50"/>
    </row>
    <row r="3" spans="1:10">
      <c r="A3" s="39"/>
      <c r="B3" s="4"/>
      <c r="C3" s="4"/>
      <c r="D3" s="4"/>
      <c r="E3" s="4"/>
      <c r="F3" s="8"/>
      <c r="G3" s="8"/>
      <c r="H3" s="45"/>
      <c r="I3" s="45"/>
      <c r="J3" s="45"/>
    </row>
    <row r="4" spans="1:10">
      <c r="A4" s="39"/>
      <c r="B4" s="4"/>
      <c r="C4" s="46" t="str">
        <f>согаз!C4</f>
        <v>Стоимость медицинской помощи в разрезе медицинских и страховых медицинских организаций на 2023 год</v>
      </c>
      <c r="D4" s="46"/>
      <c r="E4" s="46"/>
      <c r="F4" s="46"/>
      <c r="G4" s="46"/>
      <c r="H4" s="46"/>
      <c r="I4" s="46"/>
      <c r="J4" s="46"/>
    </row>
    <row r="5" spans="1:10" ht="24" customHeight="1">
      <c r="A5" s="46"/>
      <c r="B5" s="46"/>
      <c r="C5" s="46"/>
      <c r="D5" s="46"/>
      <c r="E5" s="46"/>
      <c r="F5" s="46"/>
      <c r="G5" s="46"/>
      <c r="H5" s="46"/>
      <c r="I5" s="40"/>
      <c r="J5" s="10" t="s">
        <v>74</v>
      </c>
    </row>
    <row r="6" spans="1:10" ht="21.6" customHeight="1">
      <c r="A6" s="44" t="s">
        <v>1</v>
      </c>
      <c r="B6" s="44" t="s">
        <v>79</v>
      </c>
      <c r="C6" s="47" t="s">
        <v>105</v>
      </c>
      <c r="D6" s="48"/>
      <c r="E6" s="48"/>
      <c r="F6" s="48"/>
      <c r="G6" s="48"/>
      <c r="H6" s="48"/>
      <c r="I6" s="48"/>
      <c r="J6" s="49"/>
    </row>
    <row r="7" spans="1:10" ht="135" customHeight="1">
      <c r="A7" s="44"/>
      <c r="B7" s="44" t="s">
        <v>79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102</v>
      </c>
      <c r="J7" s="6" t="s">
        <v>80</v>
      </c>
    </row>
    <row r="8" spans="1:10" ht="43.5" customHeight="1">
      <c r="A8" s="35">
        <v>1</v>
      </c>
      <c r="B8" s="17">
        <v>670001</v>
      </c>
      <c r="C8" s="18" t="s">
        <v>12</v>
      </c>
      <c r="D8" s="14">
        <v>0</v>
      </c>
      <c r="E8" s="14"/>
      <c r="F8" s="14">
        <v>0</v>
      </c>
      <c r="G8" s="14">
        <v>5434338</v>
      </c>
      <c r="H8" s="14"/>
      <c r="I8" s="14"/>
      <c r="J8" s="7">
        <f>D8+F8+G8+H8+I8</f>
        <v>5434338</v>
      </c>
    </row>
    <row r="9" spans="1:10" ht="39.75" customHeight="1">
      <c r="A9" s="35">
        <v>2</v>
      </c>
      <c r="B9" s="19">
        <v>670002</v>
      </c>
      <c r="C9" s="18" t="s">
        <v>8</v>
      </c>
      <c r="D9" s="14">
        <v>472588912.0899995</v>
      </c>
      <c r="E9" s="14">
        <v>87607169</v>
      </c>
      <c r="F9" s="14">
        <v>17874198.879999999</v>
      </c>
      <c r="G9" s="14">
        <v>25724990.446100004</v>
      </c>
      <c r="H9" s="14"/>
      <c r="I9" s="14">
        <v>2121980</v>
      </c>
      <c r="J9" s="7">
        <f t="shared" ref="J9:J72" si="0">D9+F9+G9+H9+I9</f>
        <v>518310081.41609949</v>
      </c>
    </row>
    <row r="10" spans="1:10" ht="39.75" customHeight="1">
      <c r="A10" s="35">
        <v>3</v>
      </c>
      <c r="B10" s="19">
        <v>670003</v>
      </c>
      <c r="C10" s="18" t="s">
        <v>9</v>
      </c>
      <c r="D10" s="14">
        <v>60154855.142500021</v>
      </c>
      <c r="E10" s="14">
        <v>0</v>
      </c>
      <c r="F10" s="14">
        <v>11973778.089999998</v>
      </c>
      <c r="G10" s="14">
        <v>13765706.065899998</v>
      </c>
      <c r="H10" s="14"/>
      <c r="I10" s="14">
        <v>2065750</v>
      </c>
      <c r="J10" s="7">
        <f t="shared" si="0"/>
        <v>87960089.298400015</v>
      </c>
    </row>
    <row r="11" spans="1:10" ht="39" customHeight="1">
      <c r="A11" s="35">
        <v>4</v>
      </c>
      <c r="B11" s="17">
        <v>670004</v>
      </c>
      <c r="C11" s="18" t="s">
        <v>10</v>
      </c>
      <c r="D11" s="14">
        <v>0</v>
      </c>
      <c r="E11" s="14"/>
      <c r="F11" s="14">
        <v>0</v>
      </c>
      <c r="G11" s="14">
        <v>18625410</v>
      </c>
      <c r="H11" s="14"/>
      <c r="I11" s="14"/>
      <c r="J11" s="7">
        <f t="shared" si="0"/>
        <v>18625410</v>
      </c>
    </row>
    <row r="12" spans="1:10" ht="35.25" customHeight="1">
      <c r="A12" s="35">
        <v>5</v>
      </c>
      <c r="B12" s="19">
        <v>670005</v>
      </c>
      <c r="C12" s="18" t="s">
        <v>11</v>
      </c>
      <c r="D12" s="14">
        <v>168477560.55750021</v>
      </c>
      <c r="E12" s="14">
        <v>26724060</v>
      </c>
      <c r="F12" s="14">
        <v>162567820.11999995</v>
      </c>
      <c r="G12" s="14">
        <v>43206126.93</v>
      </c>
      <c r="H12" s="14"/>
      <c r="I12" s="14"/>
      <c r="J12" s="7">
        <f t="shared" si="0"/>
        <v>374251507.60750014</v>
      </c>
    </row>
    <row r="13" spans="1:10" ht="35.25" customHeight="1">
      <c r="A13" s="35">
        <v>6</v>
      </c>
      <c r="B13" s="17">
        <v>670006</v>
      </c>
      <c r="C13" s="18" t="s">
        <v>47</v>
      </c>
      <c r="D13" s="14">
        <v>7039778.7199999988</v>
      </c>
      <c r="E13" s="14"/>
      <c r="F13" s="14">
        <v>0</v>
      </c>
      <c r="G13" s="14">
        <v>0</v>
      </c>
      <c r="H13" s="14"/>
      <c r="I13" s="14"/>
      <c r="J13" s="7">
        <f t="shared" si="0"/>
        <v>7039778.7199999988</v>
      </c>
    </row>
    <row r="14" spans="1:10" ht="30" customHeight="1">
      <c r="A14" s="35">
        <v>7</v>
      </c>
      <c r="B14" s="17">
        <v>670008</v>
      </c>
      <c r="C14" s="18" t="s">
        <v>84</v>
      </c>
      <c r="D14" s="14">
        <v>0</v>
      </c>
      <c r="E14" s="14"/>
      <c r="F14" s="14">
        <v>0</v>
      </c>
      <c r="G14" s="14">
        <v>8560350</v>
      </c>
      <c r="H14" s="14"/>
      <c r="I14" s="14"/>
      <c r="J14" s="7">
        <f t="shared" si="0"/>
        <v>8560350</v>
      </c>
    </row>
    <row r="15" spans="1:10" ht="19.5" customHeight="1">
      <c r="A15" s="35">
        <v>8</v>
      </c>
      <c r="B15" s="17">
        <v>670009</v>
      </c>
      <c r="C15" s="18" t="s">
        <v>37</v>
      </c>
      <c r="D15" s="14">
        <v>0</v>
      </c>
      <c r="E15" s="14"/>
      <c r="F15" s="14">
        <v>0</v>
      </c>
      <c r="G15" s="14">
        <v>6567780</v>
      </c>
      <c r="H15" s="14"/>
      <c r="I15" s="14"/>
      <c r="J15" s="7">
        <f t="shared" si="0"/>
        <v>6567780</v>
      </c>
    </row>
    <row r="16" spans="1:10" ht="19.5" customHeight="1">
      <c r="A16" s="35">
        <v>9</v>
      </c>
      <c r="B16" s="17">
        <v>670010</v>
      </c>
      <c r="C16" s="18" t="s">
        <v>40</v>
      </c>
      <c r="D16" s="14">
        <v>0</v>
      </c>
      <c r="E16" s="14"/>
      <c r="F16" s="14">
        <v>0</v>
      </c>
      <c r="G16" s="14">
        <v>6246990</v>
      </c>
      <c r="H16" s="43"/>
      <c r="I16" s="43"/>
      <c r="J16" s="7">
        <f t="shared" si="0"/>
        <v>6246990</v>
      </c>
    </row>
    <row r="17" spans="1:10" ht="27.75" customHeight="1">
      <c r="A17" s="35">
        <v>10</v>
      </c>
      <c r="B17" s="17">
        <v>670011</v>
      </c>
      <c r="C17" s="18" t="s">
        <v>44</v>
      </c>
      <c r="D17" s="14">
        <v>0</v>
      </c>
      <c r="E17" s="14"/>
      <c r="F17" s="14">
        <v>0</v>
      </c>
      <c r="G17" s="14">
        <v>5388320</v>
      </c>
      <c r="H17" s="14"/>
      <c r="I17" s="14"/>
      <c r="J17" s="7">
        <f t="shared" si="0"/>
        <v>5388320</v>
      </c>
    </row>
    <row r="18" spans="1:10" ht="19.5" customHeight="1">
      <c r="A18" s="35">
        <v>11</v>
      </c>
      <c r="B18" s="19">
        <v>670012</v>
      </c>
      <c r="C18" s="18" t="s">
        <v>85</v>
      </c>
      <c r="D18" s="14">
        <v>0</v>
      </c>
      <c r="E18" s="14"/>
      <c r="F18" s="14">
        <v>0</v>
      </c>
      <c r="G18" s="14">
        <v>7363190.105332938</v>
      </c>
      <c r="H18" s="14">
        <v>212290.16937083585</v>
      </c>
      <c r="I18" s="14"/>
      <c r="J18" s="7">
        <f t="shared" si="0"/>
        <v>7575480.2747037737</v>
      </c>
    </row>
    <row r="19" spans="1:10" ht="30.75" customHeight="1">
      <c r="A19" s="35">
        <v>12</v>
      </c>
      <c r="B19" s="19">
        <v>670013</v>
      </c>
      <c r="C19" s="18" t="s">
        <v>28</v>
      </c>
      <c r="D19" s="14">
        <v>5993775.1933333296</v>
      </c>
      <c r="E19" s="14"/>
      <c r="F19" s="14">
        <v>4934057.370000001</v>
      </c>
      <c r="G19" s="14">
        <v>26485541.66176277</v>
      </c>
      <c r="H19" s="14"/>
      <c r="I19" s="14"/>
      <c r="J19" s="7">
        <f t="shared" si="0"/>
        <v>37413374.225096099</v>
      </c>
    </row>
    <row r="20" spans="1:10" ht="31.5" customHeight="1">
      <c r="A20" s="35">
        <v>13</v>
      </c>
      <c r="B20" s="19">
        <v>670015</v>
      </c>
      <c r="C20" s="18" t="s">
        <v>29</v>
      </c>
      <c r="D20" s="14">
        <v>4923558.0349999964</v>
      </c>
      <c r="E20" s="14"/>
      <c r="F20" s="14">
        <v>675468.06</v>
      </c>
      <c r="G20" s="14">
        <v>8951546.9823998213</v>
      </c>
      <c r="H20" s="14"/>
      <c r="I20" s="14"/>
      <c r="J20" s="7">
        <f t="shared" si="0"/>
        <v>14550573.077399818</v>
      </c>
    </row>
    <row r="21" spans="1:10">
      <c r="A21" s="35">
        <v>14</v>
      </c>
      <c r="B21" s="19">
        <v>670017</v>
      </c>
      <c r="C21" s="18" t="s">
        <v>30</v>
      </c>
      <c r="D21" s="14">
        <v>12458487.664999999</v>
      </c>
      <c r="E21" s="14"/>
      <c r="F21" s="14">
        <v>4382378.4000000013</v>
      </c>
      <c r="G21" s="14">
        <v>33576170.852807306</v>
      </c>
      <c r="H21" s="14"/>
      <c r="I21" s="14"/>
      <c r="J21" s="7">
        <f t="shared" si="0"/>
        <v>50417036.917807311</v>
      </c>
    </row>
    <row r="22" spans="1:10">
      <c r="A22" s="35">
        <v>15</v>
      </c>
      <c r="B22" s="19">
        <v>670018</v>
      </c>
      <c r="C22" s="18" t="s">
        <v>31</v>
      </c>
      <c r="D22" s="14">
        <v>8208369.5024999985</v>
      </c>
      <c r="E22" s="14"/>
      <c r="F22" s="14">
        <v>4009596.4099999992</v>
      </c>
      <c r="G22" s="14">
        <v>27346489.124949072</v>
      </c>
      <c r="H22" s="14"/>
      <c r="I22" s="14"/>
      <c r="J22" s="7">
        <f t="shared" si="0"/>
        <v>39564455.037449069</v>
      </c>
    </row>
    <row r="23" spans="1:10">
      <c r="A23" s="35">
        <v>16</v>
      </c>
      <c r="B23" s="19">
        <v>670019</v>
      </c>
      <c r="C23" s="18" t="s">
        <v>32</v>
      </c>
      <c r="D23" s="14">
        <v>246851.84000000005</v>
      </c>
      <c r="E23" s="14"/>
      <c r="F23" s="14">
        <v>182272.85</v>
      </c>
      <c r="G23" s="14">
        <v>781132.51530000009</v>
      </c>
      <c r="H23" s="14"/>
      <c r="I23" s="14"/>
      <c r="J23" s="7">
        <f t="shared" si="0"/>
        <v>1210257.2053</v>
      </c>
    </row>
    <row r="24" spans="1:10" ht="22.7" customHeight="1">
      <c r="A24" s="35">
        <v>17</v>
      </c>
      <c r="B24" s="19">
        <v>670020</v>
      </c>
      <c r="C24" s="18" t="s">
        <v>101</v>
      </c>
      <c r="D24" s="14">
        <v>21471393.104999997</v>
      </c>
      <c r="E24" s="14"/>
      <c r="F24" s="14">
        <v>11677261.17</v>
      </c>
      <c r="G24" s="14">
        <v>66084215.948217534</v>
      </c>
      <c r="H24" s="14"/>
      <c r="I24" s="14"/>
      <c r="J24" s="7">
        <f t="shared" si="0"/>
        <v>99232870.223217532</v>
      </c>
    </row>
    <row r="25" spans="1:10">
      <c r="A25" s="35">
        <v>18</v>
      </c>
      <c r="B25" s="19">
        <v>670021</v>
      </c>
      <c r="C25" s="18" t="s">
        <v>33</v>
      </c>
      <c r="D25" s="14">
        <v>0</v>
      </c>
      <c r="E25" s="14"/>
      <c r="F25" s="14">
        <v>9618.6200000000008</v>
      </c>
      <c r="G25" s="14">
        <v>44767.597099999999</v>
      </c>
      <c r="H25" s="14"/>
      <c r="I25" s="14"/>
      <c r="J25" s="7">
        <f t="shared" si="0"/>
        <v>54386.217100000002</v>
      </c>
    </row>
    <row r="26" spans="1:10">
      <c r="A26" s="35">
        <v>19</v>
      </c>
      <c r="B26" s="19">
        <v>670022</v>
      </c>
      <c r="C26" s="18" t="s">
        <v>34</v>
      </c>
      <c r="D26" s="14">
        <v>8970312.8533333316</v>
      </c>
      <c r="E26" s="14"/>
      <c r="F26" s="14">
        <v>4978958.9700000007</v>
      </c>
      <c r="G26" s="14">
        <v>38683311.181917459</v>
      </c>
      <c r="H26" s="14"/>
      <c r="I26" s="14"/>
      <c r="J26" s="7">
        <f t="shared" si="0"/>
        <v>52632583.005250789</v>
      </c>
    </row>
    <row r="27" spans="1:10" ht="36" customHeight="1">
      <c r="A27" s="35">
        <v>20</v>
      </c>
      <c r="B27" s="19">
        <v>670023</v>
      </c>
      <c r="C27" s="18" t="s">
        <v>35</v>
      </c>
      <c r="D27" s="14">
        <v>10028314.696666664</v>
      </c>
      <c r="E27" s="14"/>
      <c r="F27" s="14">
        <v>3115299.6400000006</v>
      </c>
      <c r="G27" s="14">
        <v>27890555.123249281</v>
      </c>
      <c r="H27" s="14"/>
      <c r="I27" s="14"/>
      <c r="J27" s="7">
        <f t="shared" si="0"/>
        <v>41034169.459915943</v>
      </c>
    </row>
    <row r="28" spans="1:10" ht="36" customHeight="1">
      <c r="A28" s="35">
        <v>21</v>
      </c>
      <c r="B28" s="19">
        <v>670024</v>
      </c>
      <c r="C28" s="18" t="s">
        <v>86</v>
      </c>
      <c r="D28" s="14">
        <v>10592464.610000009</v>
      </c>
      <c r="E28" s="14"/>
      <c r="F28" s="14">
        <v>5848241.4000000022</v>
      </c>
      <c r="G28" s="14">
        <v>36451713.986484669</v>
      </c>
      <c r="H28" s="14"/>
      <c r="I28" s="14"/>
      <c r="J28" s="7">
        <f t="shared" si="0"/>
        <v>52892419.996484682</v>
      </c>
    </row>
    <row r="29" spans="1:10" ht="36" customHeight="1">
      <c r="A29" s="35">
        <v>22</v>
      </c>
      <c r="B29" s="19">
        <v>670026</v>
      </c>
      <c r="C29" s="18" t="s">
        <v>77</v>
      </c>
      <c r="D29" s="14">
        <v>25068202.404999983</v>
      </c>
      <c r="E29" s="14"/>
      <c r="F29" s="14">
        <v>4938563.79</v>
      </c>
      <c r="G29" s="14">
        <v>64881202.82218089</v>
      </c>
      <c r="H29" s="14"/>
      <c r="I29" s="14"/>
      <c r="J29" s="7">
        <f t="shared" si="0"/>
        <v>94887969.017180875</v>
      </c>
    </row>
    <row r="30" spans="1:10" ht="36" customHeight="1">
      <c r="A30" s="35">
        <v>23</v>
      </c>
      <c r="B30" s="19">
        <v>670027</v>
      </c>
      <c r="C30" s="18" t="s">
        <v>38</v>
      </c>
      <c r="D30" s="14">
        <v>49406279.924999967</v>
      </c>
      <c r="E30" s="14"/>
      <c r="F30" s="14">
        <v>2835885.7500000005</v>
      </c>
      <c r="G30" s="14">
        <v>42302879.465206198</v>
      </c>
      <c r="H30" s="14"/>
      <c r="I30" s="14"/>
      <c r="J30" s="7">
        <f t="shared" si="0"/>
        <v>94545045.140206158</v>
      </c>
    </row>
    <row r="31" spans="1:10" ht="36" customHeight="1">
      <c r="A31" s="35">
        <v>24</v>
      </c>
      <c r="B31" s="19">
        <v>670028</v>
      </c>
      <c r="C31" s="18" t="s">
        <v>39</v>
      </c>
      <c r="D31" s="14">
        <v>34904910.671666622</v>
      </c>
      <c r="E31" s="14"/>
      <c r="F31" s="14">
        <v>13818817.700000005</v>
      </c>
      <c r="G31" s="14">
        <v>55340482.783462748</v>
      </c>
      <c r="H31" s="14"/>
      <c r="I31" s="14"/>
      <c r="J31" s="7">
        <f t="shared" si="0"/>
        <v>104064211.15512937</v>
      </c>
    </row>
    <row r="32" spans="1:10" ht="21" customHeight="1">
      <c r="A32" s="35">
        <v>25</v>
      </c>
      <c r="B32" s="20">
        <v>670029</v>
      </c>
      <c r="C32" s="21" t="s">
        <v>87</v>
      </c>
      <c r="D32" s="14">
        <v>26022824.329999998</v>
      </c>
      <c r="E32" s="14"/>
      <c r="F32" s="14">
        <v>3524401.4899999998</v>
      </c>
      <c r="G32" s="14">
        <v>20172114.342362992</v>
      </c>
      <c r="H32" s="14"/>
      <c r="I32" s="14"/>
      <c r="J32" s="7">
        <f t="shared" si="0"/>
        <v>49719340.162362993</v>
      </c>
    </row>
    <row r="33" spans="1:10">
      <c r="A33" s="35">
        <v>26</v>
      </c>
      <c r="B33" s="19">
        <v>670030</v>
      </c>
      <c r="C33" s="18" t="s">
        <v>100</v>
      </c>
      <c r="D33" s="14">
        <v>1851240.1333333347</v>
      </c>
      <c r="E33" s="14"/>
      <c r="F33" s="14">
        <v>193093.9</v>
      </c>
      <c r="G33" s="14">
        <v>452798.34060977167</v>
      </c>
      <c r="H33" s="14"/>
      <c r="I33" s="14"/>
      <c r="J33" s="7">
        <f t="shared" si="0"/>
        <v>2497132.3739431063</v>
      </c>
    </row>
    <row r="34" spans="1:10">
      <c r="A34" s="35">
        <v>27</v>
      </c>
      <c r="B34" s="19">
        <v>670033</v>
      </c>
      <c r="C34" s="18" t="s">
        <v>42</v>
      </c>
      <c r="D34" s="14">
        <v>10205612.469999995</v>
      </c>
      <c r="E34" s="14"/>
      <c r="F34" s="14">
        <v>8640298.9000000022</v>
      </c>
      <c r="G34" s="14">
        <v>38249889.473621011</v>
      </c>
      <c r="H34" s="14"/>
      <c r="I34" s="14"/>
      <c r="J34" s="7">
        <f t="shared" si="0"/>
        <v>57095800.843621008</v>
      </c>
    </row>
    <row r="35" spans="1:10" ht="22.5" customHeight="1">
      <c r="A35" s="35">
        <v>28</v>
      </c>
      <c r="B35" s="19">
        <v>670035</v>
      </c>
      <c r="C35" s="18" t="s">
        <v>43</v>
      </c>
      <c r="D35" s="14">
        <v>19629.53</v>
      </c>
      <c r="E35" s="14"/>
      <c r="F35" s="14">
        <v>0</v>
      </c>
      <c r="G35" s="14">
        <v>37018.945899999999</v>
      </c>
      <c r="H35" s="14"/>
      <c r="I35" s="14"/>
      <c r="J35" s="7">
        <f t="shared" si="0"/>
        <v>56648.475899999998</v>
      </c>
    </row>
    <row r="36" spans="1:10" ht="23.25" customHeight="1">
      <c r="A36" s="35">
        <v>29</v>
      </c>
      <c r="B36" s="19">
        <v>670036</v>
      </c>
      <c r="C36" s="18" t="s">
        <v>45</v>
      </c>
      <c r="D36" s="14">
        <v>77016613.561666623</v>
      </c>
      <c r="E36" s="14"/>
      <c r="F36" s="14">
        <v>11265758.360000003</v>
      </c>
      <c r="G36" s="14">
        <v>143524281.09175315</v>
      </c>
      <c r="H36" s="14"/>
      <c r="I36" s="14"/>
      <c r="J36" s="7">
        <f t="shared" si="0"/>
        <v>231806653.01341978</v>
      </c>
    </row>
    <row r="37" spans="1:10">
      <c r="A37" s="35">
        <v>30</v>
      </c>
      <c r="B37" s="19">
        <v>670037</v>
      </c>
      <c r="C37" s="18" t="s">
        <v>36</v>
      </c>
      <c r="D37" s="14">
        <v>409256.12</v>
      </c>
      <c r="E37" s="14"/>
      <c r="F37" s="14">
        <v>186496.04</v>
      </c>
      <c r="G37" s="14">
        <v>780115.43880000012</v>
      </c>
      <c r="H37" s="14"/>
      <c r="I37" s="14"/>
      <c r="J37" s="7">
        <f t="shared" si="0"/>
        <v>1375867.5988000003</v>
      </c>
    </row>
    <row r="38" spans="1:10">
      <c r="A38" s="35">
        <v>31</v>
      </c>
      <c r="B38" s="19">
        <v>670039</v>
      </c>
      <c r="C38" s="18" t="s">
        <v>19</v>
      </c>
      <c r="D38" s="14">
        <v>0</v>
      </c>
      <c r="E38" s="14"/>
      <c r="F38" s="14">
        <v>1019573.7200000001</v>
      </c>
      <c r="G38" s="14">
        <v>29700591.866563268</v>
      </c>
      <c r="H38" s="14"/>
      <c r="I38" s="14"/>
      <c r="J38" s="7">
        <f t="shared" si="0"/>
        <v>30720165.586563267</v>
      </c>
    </row>
    <row r="39" spans="1:10">
      <c r="A39" s="35">
        <v>32</v>
      </c>
      <c r="B39" s="19">
        <v>670040</v>
      </c>
      <c r="C39" s="18" t="s">
        <v>20</v>
      </c>
      <c r="D39" s="14">
        <v>0</v>
      </c>
      <c r="E39" s="14"/>
      <c r="F39" s="14">
        <v>2461284.71</v>
      </c>
      <c r="G39" s="14">
        <v>18637721.784614231</v>
      </c>
      <c r="H39" s="14"/>
      <c r="I39" s="14"/>
      <c r="J39" s="7">
        <f t="shared" si="0"/>
        <v>21099006.494614232</v>
      </c>
    </row>
    <row r="40" spans="1:10">
      <c r="A40" s="35">
        <v>33</v>
      </c>
      <c r="B40" s="19">
        <v>670041</v>
      </c>
      <c r="C40" s="18" t="s">
        <v>21</v>
      </c>
      <c r="D40" s="14">
        <v>0</v>
      </c>
      <c r="E40" s="14"/>
      <c r="F40" s="14">
        <v>2914201.9900000007</v>
      </c>
      <c r="G40" s="14">
        <v>60678006.400581665</v>
      </c>
      <c r="H40" s="14"/>
      <c r="I40" s="14"/>
      <c r="J40" s="7">
        <f t="shared" si="0"/>
        <v>63592208.390581667</v>
      </c>
    </row>
    <row r="41" spans="1:10">
      <c r="A41" s="35">
        <v>34</v>
      </c>
      <c r="B41" s="19">
        <v>670042</v>
      </c>
      <c r="C41" s="18" t="s">
        <v>22</v>
      </c>
      <c r="D41" s="14">
        <v>0</v>
      </c>
      <c r="E41" s="14"/>
      <c r="F41" s="14">
        <v>4244937.9200000018</v>
      </c>
      <c r="G41" s="14">
        <v>47495999.346491404</v>
      </c>
      <c r="H41" s="14"/>
      <c r="I41" s="14"/>
      <c r="J41" s="7">
        <f t="shared" si="0"/>
        <v>51740937.266491406</v>
      </c>
    </row>
    <row r="42" spans="1:10">
      <c r="A42" s="35">
        <v>35</v>
      </c>
      <c r="B42" s="19">
        <v>670043</v>
      </c>
      <c r="C42" s="18" t="s">
        <v>23</v>
      </c>
      <c r="D42" s="14">
        <v>0</v>
      </c>
      <c r="E42" s="14"/>
      <c r="F42" s="14">
        <v>4643509.580000001</v>
      </c>
      <c r="G42" s="14">
        <v>56410401.325262688</v>
      </c>
      <c r="H42" s="14"/>
      <c r="I42" s="14"/>
      <c r="J42" s="7">
        <f t="shared" si="0"/>
        <v>61053910.905262686</v>
      </c>
    </row>
    <row r="43" spans="1:10" ht="20.25" customHeight="1">
      <c r="A43" s="35">
        <v>36</v>
      </c>
      <c r="B43" s="19">
        <v>670044</v>
      </c>
      <c r="C43" s="18" t="s">
        <v>24</v>
      </c>
      <c r="D43" s="14">
        <v>0</v>
      </c>
      <c r="E43" s="14"/>
      <c r="F43" s="14">
        <v>3669518.2299999995</v>
      </c>
      <c r="G43" s="14">
        <v>51182945.163850591</v>
      </c>
      <c r="H43" s="14"/>
      <c r="I43" s="14"/>
      <c r="J43" s="7">
        <f t="shared" si="0"/>
        <v>54852463.393850587</v>
      </c>
    </row>
    <row r="44" spans="1:10" ht="30" customHeight="1">
      <c r="A44" s="35">
        <v>37</v>
      </c>
      <c r="B44" s="19">
        <v>670045</v>
      </c>
      <c r="C44" s="18" t="s">
        <v>18</v>
      </c>
      <c r="D44" s="14">
        <v>0</v>
      </c>
      <c r="E44" s="14"/>
      <c r="F44" s="14">
        <v>7956795.8300000019</v>
      </c>
      <c r="G44" s="14">
        <v>36542631.286352515</v>
      </c>
      <c r="H44" s="14"/>
      <c r="I44" s="14"/>
      <c r="J44" s="7">
        <f t="shared" si="0"/>
        <v>44499427.116352513</v>
      </c>
    </row>
    <row r="45" spans="1:10" ht="19.899999999999999" customHeight="1">
      <c r="A45" s="35">
        <v>38</v>
      </c>
      <c r="B45" s="17">
        <v>670046</v>
      </c>
      <c r="C45" s="18" t="s">
        <v>26</v>
      </c>
      <c r="D45" s="14">
        <v>0</v>
      </c>
      <c r="E45" s="14"/>
      <c r="F45" s="14">
        <v>0</v>
      </c>
      <c r="G45" s="14">
        <v>23271470</v>
      </c>
      <c r="H45" s="14"/>
      <c r="I45" s="14"/>
      <c r="J45" s="7">
        <f t="shared" si="0"/>
        <v>23271470</v>
      </c>
    </row>
    <row r="46" spans="1:10" ht="24.6" customHeight="1">
      <c r="A46" s="35">
        <v>39</v>
      </c>
      <c r="B46" s="17">
        <v>670047</v>
      </c>
      <c r="C46" s="18" t="s">
        <v>27</v>
      </c>
      <c r="D46" s="14">
        <v>0</v>
      </c>
      <c r="E46" s="14"/>
      <c r="F46" s="14">
        <v>0</v>
      </c>
      <c r="G46" s="14">
        <v>13317430</v>
      </c>
      <c r="H46" s="14"/>
      <c r="I46" s="14"/>
      <c r="J46" s="7">
        <f t="shared" si="0"/>
        <v>13317430</v>
      </c>
    </row>
    <row r="47" spans="1:10" ht="33.6" customHeight="1">
      <c r="A47" s="35">
        <v>40</v>
      </c>
      <c r="B47" s="19">
        <v>670048</v>
      </c>
      <c r="C47" s="18" t="s">
        <v>16</v>
      </c>
      <c r="D47" s="14">
        <v>260829083.58750054</v>
      </c>
      <c r="E47" s="14">
        <v>19547864</v>
      </c>
      <c r="F47" s="14">
        <v>12291975.753213629</v>
      </c>
      <c r="G47" s="14">
        <v>51723553.343999989</v>
      </c>
      <c r="H47" s="14"/>
      <c r="I47" s="14"/>
      <c r="J47" s="7">
        <f t="shared" si="0"/>
        <v>324844612.68471414</v>
      </c>
    </row>
    <row r="48" spans="1:10" ht="21" customHeight="1">
      <c r="A48" s="35">
        <v>41</v>
      </c>
      <c r="B48" s="19">
        <v>670049</v>
      </c>
      <c r="C48" s="18" t="s">
        <v>88</v>
      </c>
      <c r="D48" s="14">
        <v>27465859.218333337</v>
      </c>
      <c r="E48" s="14"/>
      <c r="F48" s="14">
        <v>432597.51999999996</v>
      </c>
      <c r="G48" s="14">
        <v>16171575.1965</v>
      </c>
      <c r="H48" s="14"/>
      <c r="I48" s="14"/>
      <c r="J48" s="7">
        <f t="shared" si="0"/>
        <v>44070031.934833333</v>
      </c>
    </row>
    <row r="49" spans="1:10" ht="21" customHeight="1">
      <c r="A49" s="35">
        <v>42</v>
      </c>
      <c r="B49" s="19">
        <v>670050</v>
      </c>
      <c r="C49" s="18" t="s">
        <v>17</v>
      </c>
      <c r="D49" s="14">
        <v>24670606.600000005</v>
      </c>
      <c r="E49" s="14"/>
      <c r="F49" s="14">
        <v>0</v>
      </c>
      <c r="G49" s="14">
        <v>1234172</v>
      </c>
      <c r="H49" s="14"/>
      <c r="I49" s="14"/>
      <c r="J49" s="7">
        <f t="shared" si="0"/>
        <v>25904778.600000005</v>
      </c>
    </row>
    <row r="50" spans="1:10" ht="21.75" customHeight="1">
      <c r="A50" s="35">
        <v>43</v>
      </c>
      <c r="B50" s="17">
        <v>670051</v>
      </c>
      <c r="C50" s="18" t="s">
        <v>25</v>
      </c>
      <c r="D50" s="14">
        <v>0</v>
      </c>
      <c r="E50" s="14"/>
      <c r="F50" s="14">
        <v>0</v>
      </c>
      <c r="G50" s="14">
        <v>30903110</v>
      </c>
      <c r="H50" s="14"/>
      <c r="I50" s="14"/>
      <c r="J50" s="7">
        <f t="shared" si="0"/>
        <v>30903110</v>
      </c>
    </row>
    <row r="51" spans="1:10" ht="21.75" customHeight="1">
      <c r="A51" s="35">
        <v>44</v>
      </c>
      <c r="B51" s="20">
        <v>670052</v>
      </c>
      <c r="C51" s="21" t="s">
        <v>89</v>
      </c>
      <c r="D51" s="14">
        <v>12863023.724999992</v>
      </c>
      <c r="E51" s="14"/>
      <c r="F51" s="14">
        <v>9164954.4000000004</v>
      </c>
      <c r="G51" s="14">
        <v>142546898.43335477</v>
      </c>
      <c r="H51" s="14"/>
      <c r="I51" s="14"/>
      <c r="J51" s="7">
        <f t="shared" si="0"/>
        <v>164574876.55835477</v>
      </c>
    </row>
    <row r="52" spans="1:10" ht="17.25" customHeight="1">
      <c r="A52" s="35">
        <v>45</v>
      </c>
      <c r="B52" s="20">
        <v>670053</v>
      </c>
      <c r="C52" s="21" t="s">
        <v>41</v>
      </c>
      <c r="D52" s="14">
        <v>4037739.9899999993</v>
      </c>
      <c r="E52" s="14"/>
      <c r="F52" s="14">
        <v>3781320.29</v>
      </c>
      <c r="G52" s="14">
        <v>66151148.16537784</v>
      </c>
      <c r="H52" s="14"/>
      <c r="I52" s="14"/>
      <c r="J52" s="7">
        <f t="shared" si="0"/>
        <v>73970208.445377842</v>
      </c>
    </row>
    <row r="53" spans="1:10" ht="18.95" customHeight="1">
      <c r="A53" s="35">
        <v>46</v>
      </c>
      <c r="B53" s="19">
        <v>670054</v>
      </c>
      <c r="C53" s="18" t="s">
        <v>15</v>
      </c>
      <c r="D53" s="14">
        <v>228565956.03249973</v>
      </c>
      <c r="E53" s="14">
        <v>54642933</v>
      </c>
      <c r="F53" s="14">
        <v>0</v>
      </c>
      <c r="G53" s="14">
        <v>24089939.314199999</v>
      </c>
      <c r="H53" s="14"/>
      <c r="I53" s="14"/>
      <c r="J53" s="7">
        <f t="shared" si="0"/>
        <v>252655895.34669971</v>
      </c>
    </row>
    <row r="54" spans="1:10" ht="18.95" customHeight="1">
      <c r="A54" s="35">
        <v>47</v>
      </c>
      <c r="B54" s="17">
        <v>670055</v>
      </c>
      <c r="C54" s="18" t="s">
        <v>48</v>
      </c>
      <c r="D54" s="14">
        <v>0</v>
      </c>
      <c r="E54" s="14"/>
      <c r="F54" s="14">
        <v>0</v>
      </c>
      <c r="G54" s="14">
        <v>729467.57440000004</v>
      </c>
      <c r="H54" s="14"/>
      <c r="I54" s="14"/>
      <c r="J54" s="7">
        <f t="shared" si="0"/>
        <v>729467.57440000004</v>
      </c>
    </row>
    <row r="55" spans="1:10" ht="19.5" customHeight="1">
      <c r="A55" s="35">
        <v>48</v>
      </c>
      <c r="B55" s="19">
        <v>670056</v>
      </c>
      <c r="C55" s="18" t="s">
        <v>46</v>
      </c>
      <c r="D55" s="14">
        <v>0</v>
      </c>
      <c r="E55" s="14"/>
      <c r="F55" s="14">
        <v>101235.98000000001</v>
      </c>
      <c r="G55" s="14">
        <v>1238244.3737999999</v>
      </c>
      <c r="H55" s="14"/>
      <c r="I55" s="14"/>
      <c r="J55" s="7">
        <f t="shared" si="0"/>
        <v>1339480.3537999999</v>
      </c>
    </row>
    <row r="56" spans="1:10" ht="30.6" customHeight="1">
      <c r="A56" s="35">
        <v>49</v>
      </c>
      <c r="B56" s="19">
        <v>670057</v>
      </c>
      <c r="C56" s="18" t="s">
        <v>90</v>
      </c>
      <c r="D56" s="14">
        <v>134228826.76499993</v>
      </c>
      <c r="E56" s="14">
        <v>18014649</v>
      </c>
      <c r="F56" s="14">
        <v>10478425.970000001</v>
      </c>
      <c r="G56" s="14">
        <v>34247473.68361488</v>
      </c>
      <c r="H56" s="14"/>
      <c r="I56" s="14"/>
      <c r="J56" s="7">
        <f t="shared" si="0"/>
        <v>178954726.4186148</v>
      </c>
    </row>
    <row r="57" spans="1:10" ht="22.9" customHeight="1">
      <c r="A57" s="35">
        <v>50</v>
      </c>
      <c r="B57" s="19">
        <v>670059</v>
      </c>
      <c r="C57" s="18" t="s">
        <v>13</v>
      </c>
      <c r="D57" s="14">
        <v>26836827.859999996</v>
      </c>
      <c r="E57" s="14"/>
      <c r="F57" s="14">
        <v>0</v>
      </c>
      <c r="G57" s="14">
        <v>2483630.6810999997</v>
      </c>
      <c r="H57" s="14"/>
      <c r="I57" s="14"/>
      <c r="J57" s="7">
        <f t="shared" si="0"/>
        <v>29320458.541099995</v>
      </c>
    </row>
    <row r="58" spans="1:10" ht="23.45" customHeight="1">
      <c r="A58" s="35">
        <v>51</v>
      </c>
      <c r="B58" s="19">
        <v>670062</v>
      </c>
      <c r="C58" s="18" t="s">
        <v>49</v>
      </c>
      <c r="D58" s="14">
        <v>0</v>
      </c>
      <c r="E58" s="14"/>
      <c r="F58" s="14">
        <v>0</v>
      </c>
      <c r="G58" s="14">
        <v>652272.9817</v>
      </c>
      <c r="H58" s="14"/>
      <c r="I58" s="14"/>
      <c r="J58" s="7">
        <f t="shared" si="0"/>
        <v>652272.9817</v>
      </c>
    </row>
    <row r="59" spans="1:10" ht="22.5" customHeight="1">
      <c r="A59" s="35">
        <v>52</v>
      </c>
      <c r="B59" s="19">
        <v>670065</v>
      </c>
      <c r="C59" s="18" t="s">
        <v>50</v>
      </c>
      <c r="D59" s="14">
        <v>0</v>
      </c>
      <c r="E59" s="14"/>
      <c r="F59" s="14">
        <v>660077.88000000012</v>
      </c>
      <c r="G59" s="14">
        <v>206145.84</v>
      </c>
      <c r="H59" s="42"/>
      <c r="I59" s="14"/>
      <c r="J59" s="7">
        <f t="shared" si="0"/>
        <v>866223.72000000009</v>
      </c>
    </row>
    <row r="60" spans="1:10" ht="18.95" customHeight="1">
      <c r="A60" s="35">
        <v>53</v>
      </c>
      <c r="B60" s="17">
        <v>670066</v>
      </c>
      <c r="C60" s="18" t="s">
        <v>14</v>
      </c>
      <c r="D60" s="14">
        <v>0</v>
      </c>
      <c r="E60" s="14"/>
      <c r="F60" s="14">
        <v>0</v>
      </c>
      <c r="G60" s="14">
        <v>0</v>
      </c>
      <c r="H60" s="14">
        <v>241990647.91234943</v>
      </c>
      <c r="I60" s="14"/>
      <c r="J60" s="7">
        <f t="shared" si="0"/>
        <v>241990647.91234943</v>
      </c>
    </row>
    <row r="61" spans="1:10" ht="32.25" customHeight="1">
      <c r="A61" s="35">
        <v>54</v>
      </c>
      <c r="B61" s="19">
        <v>670067</v>
      </c>
      <c r="C61" s="18" t="s">
        <v>51</v>
      </c>
      <c r="D61" s="14">
        <v>1255720.7850000006</v>
      </c>
      <c r="E61" s="14"/>
      <c r="F61" s="14">
        <v>1887354.2400000002</v>
      </c>
      <c r="G61" s="14">
        <v>5030112.2750000004</v>
      </c>
      <c r="H61" s="14"/>
      <c r="I61" s="14"/>
      <c r="J61" s="7">
        <f t="shared" si="0"/>
        <v>8173187.3000000007</v>
      </c>
    </row>
    <row r="62" spans="1:10">
      <c r="A62" s="35">
        <v>55</v>
      </c>
      <c r="B62" s="22">
        <v>670068</v>
      </c>
      <c r="C62" s="18" t="s">
        <v>53</v>
      </c>
      <c r="D62" s="14">
        <v>0</v>
      </c>
      <c r="E62" s="14"/>
      <c r="F62" s="14">
        <v>3687612.31</v>
      </c>
      <c r="G62" s="14">
        <v>0</v>
      </c>
      <c r="H62" s="14"/>
      <c r="I62" s="14"/>
      <c r="J62" s="7">
        <f t="shared" si="0"/>
        <v>3687612.31</v>
      </c>
    </row>
    <row r="63" spans="1:10" ht="26.25" customHeight="1">
      <c r="A63" s="35">
        <v>56</v>
      </c>
      <c r="B63" s="22">
        <v>670070</v>
      </c>
      <c r="C63" s="23" t="s">
        <v>52</v>
      </c>
      <c r="D63" s="14">
        <v>0</v>
      </c>
      <c r="E63" s="14"/>
      <c r="F63" s="14">
        <v>0</v>
      </c>
      <c r="G63" s="14">
        <v>631654.39980000001</v>
      </c>
      <c r="H63" s="14"/>
      <c r="I63" s="14"/>
      <c r="J63" s="7">
        <f t="shared" si="0"/>
        <v>631654.39980000001</v>
      </c>
    </row>
    <row r="64" spans="1:10" ht="18" customHeight="1">
      <c r="A64" s="35">
        <v>57</v>
      </c>
      <c r="B64" s="22">
        <v>670072</v>
      </c>
      <c r="C64" s="18" t="s">
        <v>54</v>
      </c>
      <c r="D64" s="14">
        <v>0</v>
      </c>
      <c r="E64" s="14"/>
      <c r="F64" s="14">
        <v>3923422.5499999993</v>
      </c>
      <c r="G64" s="14">
        <v>0</v>
      </c>
      <c r="H64" s="14"/>
      <c r="I64" s="14"/>
      <c r="J64" s="7">
        <f t="shared" si="0"/>
        <v>3923422.5499999993</v>
      </c>
    </row>
    <row r="65" spans="1:10">
      <c r="A65" s="35">
        <v>58</v>
      </c>
      <c r="B65" s="17">
        <v>670081</v>
      </c>
      <c r="C65" s="24" t="s">
        <v>59</v>
      </c>
      <c r="D65" s="14">
        <v>0</v>
      </c>
      <c r="E65" s="14"/>
      <c r="F65" s="14">
        <v>0</v>
      </c>
      <c r="G65" s="14">
        <v>2845970</v>
      </c>
      <c r="H65" s="14"/>
      <c r="I65" s="14"/>
      <c r="J65" s="7">
        <f t="shared" si="0"/>
        <v>2845970</v>
      </c>
    </row>
    <row r="66" spans="1:10">
      <c r="A66" s="35">
        <v>59</v>
      </c>
      <c r="B66" s="19">
        <v>670082</v>
      </c>
      <c r="C66" s="24" t="s">
        <v>58</v>
      </c>
      <c r="D66" s="14">
        <v>0</v>
      </c>
      <c r="E66" s="14"/>
      <c r="F66" s="14">
        <v>0</v>
      </c>
      <c r="G66" s="14">
        <v>7583011</v>
      </c>
      <c r="H66" s="14"/>
      <c r="I66" s="14"/>
      <c r="J66" s="7">
        <f t="shared" si="0"/>
        <v>7583011</v>
      </c>
    </row>
    <row r="67" spans="1:10">
      <c r="A67" s="35">
        <v>60</v>
      </c>
      <c r="B67" s="17">
        <v>670084</v>
      </c>
      <c r="C67" s="18" t="s">
        <v>55</v>
      </c>
      <c r="D67" s="14">
        <v>0</v>
      </c>
      <c r="E67" s="14"/>
      <c r="F67" s="14">
        <v>24568471.572398622</v>
      </c>
      <c r="G67" s="14">
        <v>3673.5454</v>
      </c>
      <c r="H67" s="14"/>
      <c r="I67" s="14"/>
      <c r="J67" s="7">
        <f t="shared" si="0"/>
        <v>24572145.117798623</v>
      </c>
    </row>
    <row r="68" spans="1:10">
      <c r="A68" s="35">
        <v>61</v>
      </c>
      <c r="B68" s="19">
        <v>670085</v>
      </c>
      <c r="C68" s="24" t="s">
        <v>91</v>
      </c>
      <c r="D68" s="14">
        <v>0</v>
      </c>
      <c r="E68" s="14"/>
      <c r="F68" s="14">
        <v>0</v>
      </c>
      <c r="G68" s="14">
        <v>2595237</v>
      </c>
      <c r="H68" s="14"/>
      <c r="I68" s="14"/>
      <c r="J68" s="7">
        <f t="shared" si="0"/>
        <v>2595237</v>
      </c>
    </row>
    <row r="69" spans="1:10">
      <c r="A69" s="35">
        <v>62</v>
      </c>
      <c r="B69" s="19">
        <v>670090</v>
      </c>
      <c r="C69" s="18" t="s">
        <v>92</v>
      </c>
      <c r="D69" s="14">
        <v>0</v>
      </c>
      <c r="E69" s="14"/>
      <c r="F69" s="14">
        <v>6483960.7300000014</v>
      </c>
      <c r="G69" s="14">
        <v>0</v>
      </c>
      <c r="H69" s="14"/>
      <c r="I69" s="14"/>
      <c r="J69" s="7">
        <f t="shared" si="0"/>
        <v>6483960.7300000014</v>
      </c>
    </row>
    <row r="70" spans="1:10" ht="21.75" customHeight="1">
      <c r="A70" s="35">
        <v>63</v>
      </c>
      <c r="B70" s="19">
        <v>670097</v>
      </c>
      <c r="C70" s="18" t="s">
        <v>57</v>
      </c>
      <c r="D70" s="14">
        <v>0</v>
      </c>
      <c r="E70" s="14"/>
      <c r="F70" s="14">
        <v>1377386.5299999998</v>
      </c>
      <c r="G70" s="14">
        <v>4674051.1221000003</v>
      </c>
      <c r="H70" s="14"/>
      <c r="I70" s="14"/>
      <c r="J70" s="7">
        <f t="shared" si="0"/>
        <v>6051437.6521000005</v>
      </c>
    </row>
    <row r="71" spans="1:10">
      <c r="A71" s="35">
        <v>64</v>
      </c>
      <c r="B71" s="19">
        <v>670099</v>
      </c>
      <c r="C71" s="18" t="s">
        <v>56</v>
      </c>
      <c r="D71" s="14">
        <v>0</v>
      </c>
      <c r="E71" s="14"/>
      <c r="F71" s="14">
        <v>2604896.7300000018</v>
      </c>
      <c r="G71" s="14">
        <v>23620737.817121066</v>
      </c>
      <c r="H71" s="14"/>
      <c r="I71" s="14"/>
      <c r="J71" s="7">
        <f t="shared" si="0"/>
        <v>26225634.547121067</v>
      </c>
    </row>
    <row r="72" spans="1:10" ht="22.5" customHeight="1">
      <c r="A72" s="35">
        <v>65</v>
      </c>
      <c r="B72" s="17">
        <v>670104</v>
      </c>
      <c r="C72" s="24" t="s">
        <v>60</v>
      </c>
      <c r="D72" s="14">
        <v>0</v>
      </c>
      <c r="E72" s="14"/>
      <c r="F72" s="14">
        <v>0</v>
      </c>
      <c r="G72" s="14">
        <v>18641.475600000002</v>
      </c>
      <c r="H72" s="14"/>
      <c r="I72" s="14"/>
      <c r="J72" s="7">
        <f t="shared" si="0"/>
        <v>18641.475600000002</v>
      </c>
    </row>
    <row r="73" spans="1:10" ht="31.5">
      <c r="A73" s="35">
        <v>66</v>
      </c>
      <c r="B73" s="25">
        <v>670106</v>
      </c>
      <c r="C73" s="26" t="s">
        <v>63</v>
      </c>
      <c r="D73" s="14">
        <v>0</v>
      </c>
      <c r="E73" s="14"/>
      <c r="F73" s="14">
        <v>0</v>
      </c>
      <c r="G73" s="14">
        <v>55962.567000000003</v>
      </c>
      <c r="H73" s="14"/>
      <c r="I73" s="14"/>
      <c r="J73" s="7">
        <f t="shared" ref="J73:J92" si="1">D73+F73+G73+H73+I73</f>
        <v>55962.567000000003</v>
      </c>
    </row>
    <row r="74" spans="1:10" ht="21" customHeight="1">
      <c r="A74" s="35">
        <v>67</v>
      </c>
      <c r="B74" s="25">
        <v>670107</v>
      </c>
      <c r="C74" s="27" t="s">
        <v>94</v>
      </c>
      <c r="D74" s="14">
        <v>0</v>
      </c>
      <c r="E74" s="14"/>
      <c r="F74" s="14">
        <v>141034.57999999999</v>
      </c>
      <c r="G74" s="14">
        <v>0</v>
      </c>
      <c r="H74" s="14"/>
      <c r="I74" s="14"/>
      <c r="J74" s="7">
        <f t="shared" si="1"/>
        <v>141034.57999999999</v>
      </c>
    </row>
    <row r="75" spans="1:10">
      <c r="A75" s="35">
        <v>68</v>
      </c>
      <c r="B75" s="22">
        <v>670121</v>
      </c>
      <c r="C75" s="24" t="s">
        <v>61</v>
      </c>
      <c r="D75" s="14">
        <v>0</v>
      </c>
      <c r="E75" s="14"/>
      <c r="F75" s="14">
        <v>0</v>
      </c>
      <c r="G75" s="14">
        <v>150311</v>
      </c>
      <c r="H75" s="14"/>
      <c r="I75" s="14"/>
      <c r="J75" s="7">
        <f t="shared" si="1"/>
        <v>150311</v>
      </c>
    </row>
    <row r="76" spans="1:10" ht="21" customHeight="1">
      <c r="A76" s="35">
        <v>69</v>
      </c>
      <c r="B76" s="22">
        <v>670123</v>
      </c>
      <c r="C76" s="24" t="s">
        <v>62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 ht="42.75" customHeight="1">
      <c r="A77" s="35">
        <v>70</v>
      </c>
      <c r="B77" s="25">
        <v>670125</v>
      </c>
      <c r="C77" s="24" t="s">
        <v>95</v>
      </c>
      <c r="D77" s="14">
        <v>0</v>
      </c>
      <c r="E77" s="14"/>
      <c r="F77" s="14">
        <v>28391139.920000002</v>
      </c>
      <c r="G77" s="14">
        <v>0</v>
      </c>
      <c r="H77" s="14"/>
      <c r="I77" s="14"/>
      <c r="J77" s="7">
        <f t="shared" si="1"/>
        <v>28391139.920000002</v>
      </c>
    </row>
    <row r="78" spans="1:10">
      <c r="A78" s="35">
        <v>71</v>
      </c>
      <c r="B78" s="22">
        <v>670129</v>
      </c>
      <c r="C78" s="26" t="s">
        <v>76</v>
      </c>
      <c r="D78" s="14">
        <v>0</v>
      </c>
      <c r="E78" s="14"/>
      <c r="F78" s="14">
        <v>9924199.493395349</v>
      </c>
      <c r="G78" s="14">
        <v>0</v>
      </c>
      <c r="H78" s="14"/>
      <c r="I78" s="14"/>
      <c r="J78" s="7">
        <f t="shared" si="1"/>
        <v>9924199.493395349</v>
      </c>
    </row>
    <row r="79" spans="1:10">
      <c r="A79" s="35">
        <v>72</v>
      </c>
      <c r="B79" s="22">
        <v>670131</v>
      </c>
      <c r="C79" s="26" t="s">
        <v>96</v>
      </c>
      <c r="D79" s="14">
        <v>0</v>
      </c>
      <c r="E79" s="14"/>
      <c r="F79" s="14">
        <v>0</v>
      </c>
      <c r="G79" s="14">
        <v>55481.259999999995</v>
      </c>
      <c r="H79" s="14"/>
      <c r="I79" s="14"/>
      <c r="J79" s="7">
        <f t="shared" si="1"/>
        <v>55481.259999999995</v>
      </c>
    </row>
    <row r="80" spans="1:10">
      <c r="A80" s="35">
        <v>73</v>
      </c>
      <c r="B80" s="22">
        <v>670134</v>
      </c>
      <c r="C80" s="26" t="s">
        <v>64</v>
      </c>
      <c r="D80" s="14">
        <v>0</v>
      </c>
      <c r="E80" s="14"/>
      <c r="F80" s="14">
        <v>0</v>
      </c>
      <c r="G80" s="14">
        <v>0</v>
      </c>
      <c r="H80" s="14"/>
      <c r="I80" s="14"/>
      <c r="J80" s="7">
        <f t="shared" si="1"/>
        <v>0</v>
      </c>
    </row>
    <row r="81" spans="1:10">
      <c r="A81" s="35">
        <v>74</v>
      </c>
      <c r="B81" s="22">
        <v>670136</v>
      </c>
      <c r="C81" s="26" t="s">
        <v>66</v>
      </c>
      <c r="D81" s="14">
        <v>0</v>
      </c>
      <c r="E81" s="14"/>
      <c r="F81" s="14">
        <v>1057687.6600000001</v>
      </c>
      <c r="G81" s="14">
        <v>3971977.9871621421</v>
      </c>
      <c r="H81" s="14"/>
      <c r="I81" s="14"/>
      <c r="J81" s="7">
        <f t="shared" si="1"/>
        <v>5029665.6471621422</v>
      </c>
    </row>
    <row r="82" spans="1:10">
      <c r="A82" s="35">
        <v>75</v>
      </c>
      <c r="B82" s="22">
        <v>670139</v>
      </c>
      <c r="C82" s="26" t="s">
        <v>65</v>
      </c>
      <c r="D82" s="14">
        <v>0</v>
      </c>
      <c r="E82" s="14"/>
      <c r="F82" s="14">
        <v>0</v>
      </c>
      <c r="G82" s="14">
        <v>1462429</v>
      </c>
      <c r="H82" s="14"/>
      <c r="I82" s="14"/>
      <c r="J82" s="7">
        <f t="shared" si="1"/>
        <v>1462429</v>
      </c>
    </row>
    <row r="83" spans="1:10" ht="23.25" customHeight="1">
      <c r="A83" s="35">
        <v>76</v>
      </c>
      <c r="B83" s="28">
        <v>670141</v>
      </c>
      <c r="C83" s="26" t="s">
        <v>71</v>
      </c>
      <c r="D83" s="14">
        <v>0</v>
      </c>
      <c r="E83" s="14"/>
      <c r="F83" s="14">
        <v>0</v>
      </c>
      <c r="G83" s="14">
        <v>10246260</v>
      </c>
      <c r="H83" s="14"/>
      <c r="I83" s="14"/>
      <c r="J83" s="7">
        <f t="shared" si="1"/>
        <v>10246260</v>
      </c>
    </row>
    <row r="84" spans="1:10" ht="21" customHeight="1">
      <c r="A84" s="35">
        <v>77</v>
      </c>
      <c r="B84" s="22">
        <v>670143</v>
      </c>
      <c r="C84" s="26" t="s">
        <v>67</v>
      </c>
      <c r="D84" s="14">
        <v>0</v>
      </c>
      <c r="E84" s="14"/>
      <c r="F84" s="14">
        <v>0</v>
      </c>
      <c r="G84" s="14">
        <v>0</v>
      </c>
      <c r="H84" s="14"/>
      <c r="I84" s="14"/>
      <c r="J84" s="7">
        <f t="shared" si="1"/>
        <v>0</v>
      </c>
    </row>
    <row r="85" spans="1:10">
      <c r="A85" s="35">
        <v>78</v>
      </c>
      <c r="B85" s="17">
        <v>670145</v>
      </c>
      <c r="C85" s="29" t="s">
        <v>68</v>
      </c>
      <c r="D85" s="14">
        <v>0</v>
      </c>
      <c r="E85" s="14"/>
      <c r="F85" s="14">
        <v>0</v>
      </c>
      <c r="G85" s="14">
        <v>809721</v>
      </c>
      <c r="H85" s="14"/>
      <c r="I85" s="14"/>
      <c r="J85" s="7">
        <f t="shared" si="1"/>
        <v>809721</v>
      </c>
    </row>
    <row r="86" spans="1:10">
      <c r="A86" s="35">
        <v>79</v>
      </c>
      <c r="B86" s="17">
        <v>670147</v>
      </c>
      <c r="C86" s="29" t="s">
        <v>70</v>
      </c>
      <c r="D86" s="14">
        <v>14156902.660000002</v>
      </c>
      <c r="E86" s="14"/>
      <c r="F86" s="14">
        <v>0</v>
      </c>
      <c r="G86" s="14">
        <v>24688</v>
      </c>
      <c r="H86" s="14"/>
      <c r="I86" s="14"/>
      <c r="J86" s="7">
        <f t="shared" si="1"/>
        <v>14181590.660000002</v>
      </c>
    </row>
    <row r="87" spans="1:10">
      <c r="A87" s="35">
        <v>80</v>
      </c>
      <c r="B87" s="17">
        <v>670148</v>
      </c>
      <c r="C87" s="30" t="s">
        <v>97</v>
      </c>
      <c r="D87" s="14">
        <v>4856084.9100000011</v>
      </c>
      <c r="E87" s="14"/>
      <c r="F87" s="14">
        <v>0</v>
      </c>
      <c r="G87" s="14">
        <v>0</v>
      </c>
      <c r="H87" s="14"/>
      <c r="I87" s="14"/>
      <c r="J87" s="7">
        <f t="shared" si="1"/>
        <v>4856084.9100000011</v>
      </c>
    </row>
    <row r="88" spans="1:10">
      <c r="A88" s="35">
        <v>81</v>
      </c>
      <c r="B88" s="17">
        <v>670150</v>
      </c>
      <c r="C88" s="29" t="s">
        <v>72</v>
      </c>
      <c r="D88" s="14">
        <v>0</v>
      </c>
      <c r="E88" s="14"/>
      <c r="F88" s="14">
        <v>0</v>
      </c>
      <c r="G88" s="14">
        <v>7329.91</v>
      </c>
      <c r="H88" s="14"/>
      <c r="I88" s="14"/>
      <c r="J88" s="7">
        <f t="shared" si="1"/>
        <v>7329.91</v>
      </c>
    </row>
    <row r="89" spans="1:10">
      <c r="A89" s="35">
        <v>82</v>
      </c>
      <c r="B89" s="17">
        <v>670152</v>
      </c>
      <c r="C89" s="29" t="s">
        <v>73</v>
      </c>
      <c r="D89" s="14">
        <v>0</v>
      </c>
      <c r="E89" s="14"/>
      <c r="F89" s="14">
        <v>0</v>
      </c>
      <c r="G89" s="14">
        <v>7329.91</v>
      </c>
      <c r="H89" s="14"/>
      <c r="I89" s="14"/>
      <c r="J89" s="7">
        <f t="shared" si="1"/>
        <v>7329.91</v>
      </c>
    </row>
    <row r="90" spans="1:10">
      <c r="A90" s="35">
        <v>83</v>
      </c>
      <c r="B90" s="17">
        <v>670155</v>
      </c>
      <c r="C90" s="29" t="s">
        <v>98</v>
      </c>
      <c r="D90" s="14">
        <v>0</v>
      </c>
      <c r="E90" s="14"/>
      <c r="F90" s="14">
        <v>5460393.8499999996</v>
      </c>
      <c r="G90" s="14">
        <v>0</v>
      </c>
      <c r="H90" s="14"/>
      <c r="I90" s="14"/>
      <c r="J90" s="7">
        <f t="shared" si="1"/>
        <v>5460393.8499999996</v>
      </c>
    </row>
    <row r="91" spans="1:10" ht="30">
      <c r="A91" s="35">
        <v>84</v>
      </c>
      <c r="B91" s="17">
        <v>670156</v>
      </c>
      <c r="C91" s="24" t="s">
        <v>93</v>
      </c>
      <c r="D91" s="14">
        <v>0</v>
      </c>
      <c r="E91" s="14"/>
      <c r="F91" s="14">
        <v>52601.850000000006</v>
      </c>
      <c r="G91" s="14">
        <v>1633239</v>
      </c>
      <c r="H91" s="14"/>
      <c r="I91" s="14"/>
      <c r="J91" s="7">
        <f t="shared" si="1"/>
        <v>1685840.85</v>
      </c>
    </row>
    <row r="92" spans="1:10" ht="29.25" customHeight="1">
      <c r="A92" s="35">
        <v>85</v>
      </c>
      <c r="B92" s="19">
        <v>670157</v>
      </c>
      <c r="C92" s="18" t="s">
        <v>99</v>
      </c>
      <c r="D92" s="14">
        <v>20710501.81166666</v>
      </c>
      <c r="E92" s="14"/>
      <c r="F92" s="14">
        <v>1274508.8299999996</v>
      </c>
      <c r="G92" s="14">
        <v>23280646.47178774</v>
      </c>
      <c r="H92" s="14"/>
      <c r="I92" s="14"/>
      <c r="J92" s="7">
        <f t="shared" si="1"/>
        <v>45265657.113454401</v>
      </c>
    </row>
    <row r="93" spans="1:10" ht="31.5" customHeight="1">
      <c r="A93" s="35"/>
      <c r="B93" s="31"/>
      <c r="C93" s="11" t="s">
        <v>69</v>
      </c>
      <c r="D93" s="7">
        <f>SUM(D8:D92)</f>
        <v>1776536337.1025</v>
      </c>
      <c r="E93" s="7">
        <f t="shared" ref="E93:J93" si="2">SUM(E8:E92)</f>
        <v>206536675</v>
      </c>
      <c r="F93" s="7">
        <f t="shared" si="2"/>
        <v>432287346.52900767</v>
      </c>
      <c r="G93" s="7">
        <f t="shared" si="2"/>
        <v>1571242722.7281525</v>
      </c>
      <c r="H93" s="7">
        <f t="shared" si="2"/>
        <v>242202938.08172026</v>
      </c>
      <c r="I93" s="7">
        <f t="shared" si="2"/>
        <v>4187730</v>
      </c>
      <c r="J93" s="7">
        <f t="shared" si="2"/>
        <v>4026457074.4413786</v>
      </c>
    </row>
    <row r="94" spans="1:10">
      <c r="I94" s="15"/>
      <c r="J94" s="9"/>
    </row>
    <row r="95" spans="1:10">
      <c r="I95" s="15"/>
      <c r="J95" s="9"/>
    </row>
    <row r="96" spans="1:10">
      <c r="J96" s="9"/>
    </row>
    <row r="97" spans="10:10">
      <c r="J97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L101"/>
  <sheetViews>
    <sheetView zoomScale="70" zoomScaleNormal="7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D8" sqref="D8:I92"/>
    </sheetView>
  </sheetViews>
  <sheetFormatPr defaultColWidth="8.85546875" defaultRowHeight="18.75"/>
  <cols>
    <col min="1" max="1" width="6.7109375" style="34" customWidth="1"/>
    <col min="2" max="2" width="10.42578125" style="3" customWidth="1"/>
    <col min="3" max="3" width="62.42578125" style="3" customWidth="1"/>
    <col min="4" max="4" width="23.140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1" width="8.85546875" style="3"/>
    <col min="12" max="12" width="13" style="3" customWidth="1"/>
    <col min="13" max="16384" width="8.85546875" style="3"/>
  </cols>
  <sheetData>
    <row r="1" spans="1:12" ht="24.75" customHeight="1">
      <c r="A1" s="38"/>
      <c r="B1" s="1"/>
      <c r="C1" s="1"/>
      <c r="D1" s="1"/>
      <c r="E1" s="1"/>
      <c r="F1" s="1"/>
      <c r="G1" s="1"/>
      <c r="H1" s="45" t="s">
        <v>75</v>
      </c>
      <c r="I1" s="45"/>
      <c r="J1" s="45"/>
    </row>
    <row r="2" spans="1:12" s="13" customFormat="1" ht="25.5" customHeight="1">
      <c r="A2" s="32"/>
      <c r="B2" s="12"/>
      <c r="C2" s="51" t="str">
        <f>макс!C2</f>
        <v>Утверждено на заседании Комиссии по разработке Территориальной программы ОМС от 30.10.2023 года</v>
      </c>
      <c r="D2" s="51"/>
      <c r="E2" s="51"/>
      <c r="F2" s="51"/>
      <c r="G2" s="51"/>
      <c r="H2" s="51"/>
      <c r="I2" s="51"/>
      <c r="J2" s="51"/>
    </row>
    <row r="3" spans="1:12">
      <c r="A3" s="39"/>
      <c r="B3" s="4"/>
      <c r="C3" s="4"/>
      <c r="D3" s="4"/>
      <c r="E3" s="4"/>
      <c r="F3" s="8"/>
      <c r="G3" s="8"/>
      <c r="H3" s="45"/>
      <c r="I3" s="45"/>
      <c r="J3" s="45"/>
    </row>
    <row r="4" spans="1:12">
      <c r="A4" s="39"/>
      <c r="B4" s="4"/>
      <c r="C4" s="46" t="str">
        <f>макс!C4</f>
        <v>Стоимость медицинской помощи в разрезе медицинских и страховых медицинских организаций на 2023 год</v>
      </c>
      <c r="D4" s="46"/>
      <c r="E4" s="46"/>
      <c r="F4" s="46"/>
      <c r="G4" s="46"/>
      <c r="H4" s="46"/>
      <c r="I4" s="46"/>
      <c r="J4" s="46"/>
    </row>
    <row r="5" spans="1:12" ht="24" customHeight="1">
      <c r="A5" s="46"/>
      <c r="B5" s="46"/>
      <c r="C5" s="46"/>
      <c r="D5" s="46"/>
      <c r="E5" s="46"/>
      <c r="F5" s="46"/>
      <c r="G5" s="46"/>
      <c r="H5" s="46"/>
      <c r="I5" s="40"/>
      <c r="J5" s="10" t="s">
        <v>74</v>
      </c>
    </row>
    <row r="6" spans="1:12" ht="21.6" customHeight="1">
      <c r="A6" s="44" t="s">
        <v>1</v>
      </c>
      <c r="B6" s="44" t="s">
        <v>79</v>
      </c>
      <c r="C6" s="47" t="s">
        <v>103</v>
      </c>
      <c r="D6" s="48"/>
      <c r="E6" s="48"/>
      <c r="F6" s="48"/>
      <c r="G6" s="48"/>
      <c r="H6" s="48"/>
      <c r="I6" s="48"/>
      <c r="J6" s="49"/>
    </row>
    <row r="7" spans="1:12" ht="135" customHeight="1">
      <c r="A7" s="44"/>
      <c r="B7" s="44" t="s">
        <v>79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102</v>
      </c>
      <c r="J7" s="6" t="s">
        <v>80</v>
      </c>
    </row>
    <row r="8" spans="1:12" ht="43.5" customHeight="1">
      <c r="A8" s="35">
        <v>1</v>
      </c>
      <c r="B8" s="17">
        <v>670001</v>
      </c>
      <c r="C8" s="18" t="s">
        <v>12</v>
      </c>
      <c r="D8" s="14">
        <v>0</v>
      </c>
      <c r="E8" s="14"/>
      <c r="F8" s="14">
        <v>0</v>
      </c>
      <c r="G8" s="14">
        <v>6887476</v>
      </c>
      <c r="H8" s="14"/>
      <c r="I8" s="14"/>
      <c r="J8" s="7">
        <f>D8+F8+G8+H8+I8</f>
        <v>6887476</v>
      </c>
      <c r="L8" s="15"/>
    </row>
    <row r="9" spans="1:12" ht="39.75" customHeight="1">
      <c r="A9" s="35">
        <v>2</v>
      </c>
      <c r="B9" s="19">
        <v>670002</v>
      </c>
      <c r="C9" s="18" t="s">
        <v>8</v>
      </c>
      <c r="D9" s="14">
        <v>685248695.97749937</v>
      </c>
      <c r="E9" s="14">
        <v>141484453</v>
      </c>
      <c r="F9" s="14">
        <v>36086461.670000009</v>
      </c>
      <c r="G9" s="14">
        <v>32302688.935199998</v>
      </c>
      <c r="H9" s="14"/>
      <c r="I9" s="14">
        <v>3778340</v>
      </c>
      <c r="J9" s="7">
        <f t="shared" ref="J9:J72" si="0">D9+F9+G9+H9+I9</f>
        <v>757416186.5826993</v>
      </c>
      <c r="L9" s="15"/>
    </row>
    <row r="10" spans="1:12" ht="39.75" customHeight="1">
      <c r="A10" s="35">
        <v>3</v>
      </c>
      <c r="B10" s="19">
        <v>670003</v>
      </c>
      <c r="C10" s="18" t="s">
        <v>9</v>
      </c>
      <c r="D10" s="14">
        <v>80769382.422500014</v>
      </c>
      <c r="E10" s="14">
        <v>2386571</v>
      </c>
      <c r="F10" s="14">
        <v>24531951.93</v>
      </c>
      <c r="G10" s="14">
        <v>21080247.6316</v>
      </c>
      <c r="H10" s="14"/>
      <c r="I10" s="14">
        <v>3753840</v>
      </c>
      <c r="J10" s="7">
        <f t="shared" si="0"/>
        <v>130135421.98410001</v>
      </c>
      <c r="L10" s="15"/>
    </row>
    <row r="11" spans="1:12" ht="39" customHeight="1">
      <c r="A11" s="35">
        <v>4</v>
      </c>
      <c r="B11" s="17">
        <v>670004</v>
      </c>
      <c r="C11" s="18" t="s">
        <v>10</v>
      </c>
      <c r="D11" s="14">
        <v>0</v>
      </c>
      <c r="E11" s="14"/>
      <c r="F11" s="14">
        <v>0</v>
      </c>
      <c r="G11" s="14">
        <v>33722270</v>
      </c>
      <c r="H11" s="14"/>
      <c r="I11" s="14"/>
      <c r="J11" s="7">
        <f t="shared" si="0"/>
        <v>33722270</v>
      </c>
      <c r="L11" s="15"/>
    </row>
    <row r="12" spans="1:12" ht="35.25" customHeight="1">
      <c r="A12" s="35">
        <v>5</v>
      </c>
      <c r="B12" s="19">
        <v>670005</v>
      </c>
      <c r="C12" s="18" t="s">
        <v>11</v>
      </c>
      <c r="D12" s="14">
        <v>279701937.27750009</v>
      </c>
      <c r="E12" s="14">
        <v>50576940</v>
      </c>
      <c r="F12" s="14">
        <v>300485124.87</v>
      </c>
      <c r="G12" s="14">
        <v>69742753.057500005</v>
      </c>
      <c r="H12" s="14"/>
      <c r="I12" s="14"/>
      <c r="J12" s="7">
        <f t="shared" si="0"/>
        <v>649929815.20500004</v>
      </c>
      <c r="L12" s="15"/>
    </row>
    <row r="13" spans="1:12" ht="34.5" customHeight="1">
      <c r="A13" s="35">
        <v>6</v>
      </c>
      <c r="B13" s="17">
        <v>670006</v>
      </c>
      <c r="C13" s="18" t="s">
        <v>47</v>
      </c>
      <c r="D13" s="14">
        <v>8823082.6499999985</v>
      </c>
      <c r="E13" s="14"/>
      <c r="F13" s="14">
        <v>0</v>
      </c>
      <c r="G13" s="14">
        <v>0</v>
      </c>
      <c r="H13" s="14"/>
      <c r="I13" s="14"/>
      <c r="J13" s="7">
        <f t="shared" si="0"/>
        <v>8823082.6499999985</v>
      </c>
      <c r="L13" s="15"/>
    </row>
    <row r="14" spans="1:12" ht="30" customHeight="1">
      <c r="A14" s="35">
        <v>7</v>
      </c>
      <c r="B14" s="17">
        <v>670008</v>
      </c>
      <c r="C14" s="18" t="s">
        <v>84</v>
      </c>
      <c r="D14" s="14">
        <v>0</v>
      </c>
      <c r="E14" s="14"/>
      <c r="F14" s="14">
        <v>0</v>
      </c>
      <c r="G14" s="14">
        <v>12669930</v>
      </c>
      <c r="H14" s="14"/>
      <c r="I14" s="14"/>
      <c r="J14" s="7">
        <f t="shared" si="0"/>
        <v>12669930</v>
      </c>
      <c r="L14" s="15"/>
    </row>
    <row r="15" spans="1:12" ht="19.5" customHeight="1">
      <c r="A15" s="35">
        <v>8</v>
      </c>
      <c r="B15" s="17">
        <v>670009</v>
      </c>
      <c r="C15" s="18" t="s">
        <v>37</v>
      </c>
      <c r="D15" s="14">
        <v>0</v>
      </c>
      <c r="E15" s="14"/>
      <c r="F15" s="14">
        <v>0</v>
      </c>
      <c r="G15" s="14">
        <v>9315150</v>
      </c>
      <c r="H15" s="14"/>
      <c r="I15" s="14"/>
      <c r="J15" s="7">
        <f t="shared" si="0"/>
        <v>9315150</v>
      </c>
      <c r="L15" s="15"/>
    </row>
    <row r="16" spans="1:12" ht="19.5" customHeight="1">
      <c r="A16" s="35">
        <v>9</v>
      </c>
      <c r="B16" s="17">
        <v>670010</v>
      </c>
      <c r="C16" s="18" t="s">
        <v>40</v>
      </c>
      <c r="D16" s="14">
        <v>0</v>
      </c>
      <c r="E16" s="14"/>
      <c r="F16" s="14">
        <v>0</v>
      </c>
      <c r="G16" s="14">
        <v>14091980</v>
      </c>
      <c r="H16" s="14"/>
      <c r="I16" s="14"/>
      <c r="J16" s="7">
        <f t="shared" si="0"/>
        <v>14091980</v>
      </c>
      <c r="L16" s="15"/>
    </row>
    <row r="17" spans="1:12" ht="27.75" customHeight="1">
      <c r="A17" s="35">
        <v>10</v>
      </c>
      <c r="B17" s="17">
        <v>670011</v>
      </c>
      <c r="C17" s="18" t="s">
        <v>44</v>
      </c>
      <c r="D17" s="14">
        <v>0</v>
      </c>
      <c r="E17" s="14"/>
      <c r="F17" s="14">
        <v>0</v>
      </c>
      <c r="G17" s="14">
        <v>5902570</v>
      </c>
      <c r="H17" s="14"/>
      <c r="I17" s="14"/>
      <c r="J17" s="7">
        <f t="shared" si="0"/>
        <v>5902570</v>
      </c>
      <c r="L17" s="15"/>
    </row>
    <row r="18" spans="1:12" ht="19.5" customHeight="1">
      <c r="A18" s="35">
        <v>11</v>
      </c>
      <c r="B18" s="19">
        <v>670012</v>
      </c>
      <c r="C18" s="18" t="s">
        <v>85</v>
      </c>
      <c r="D18" s="14">
        <v>0</v>
      </c>
      <c r="E18" s="14"/>
      <c r="F18" s="14">
        <v>0</v>
      </c>
      <c r="G18" s="14">
        <v>108877865.61541215</v>
      </c>
      <c r="H18" s="14">
        <v>19446196.809422296</v>
      </c>
      <c r="I18" s="14"/>
      <c r="J18" s="7">
        <f t="shared" si="0"/>
        <v>128324062.42483445</v>
      </c>
      <c r="L18" s="15"/>
    </row>
    <row r="19" spans="1:12" ht="30.75" customHeight="1">
      <c r="A19" s="35">
        <v>12</v>
      </c>
      <c r="B19" s="19">
        <v>670013</v>
      </c>
      <c r="C19" s="18" t="s">
        <v>28</v>
      </c>
      <c r="D19" s="14">
        <v>2068744.6925000004</v>
      </c>
      <c r="E19" s="14"/>
      <c r="F19" s="14">
        <v>1011061.0899999999</v>
      </c>
      <c r="G19" s="14">
        <v>6531467.8293287009</v>
      </c>
      <c r="H19" s="14"/>
      <c r="I19" s="14"/>
      <c r="J19" s="7">
        <f t="shared" si="0"/>
        <v>9611273.6118287016</v>
      </c>
      <c r="L19" s="15"/>
    </row>
    <row r="20" spans="1:12" ht="31.5" customHeight="1">
      <c r="A20" s="35">
        <v>13</v>
      </c>
      <c r="B20" s="19">
        <v>670015</v>
      </c>
      <c r="C20" s="18" t="s">
        <v>29</v>
      </c>
      <c r="D20" s="14">
        <v>54486619.271666691</v>
      </c>
      <c r="E20" s="14"/>
      <c r="F20" s="14">
        <v>8940672.1800000016</v>
      </c>
      <c r="G20" s="14">
        <v>169067985.00757936</v>
      </c>
      <c r="H20" s="14"/>
      <c r="I20" s="14"/>
      <c r="J20" s="7">
        <f t="shared" si="0"/>
        <v>232495276.45924604</v>
      </c>
      <c r="L20" s="15"/>
    </row>
    <row r="21" spans="1:12">
      <c r="A21" s="35">
        <v>14</v>
      </c>
      <c r="B21" s="19">
        <v>670017</v>
      </c>
      <c r="C21" s="18" t="s">
        <v>30</v>
      </c>
      <c r="D21" s="14">
        <v>2878335.7841666676</v>
      </c>
      <c r="E21" s="14"/>
      <c r="F21" s="14">
        <v>726536.52999999991</v>
      </c>
      <c r="G21" s="14">
        <v>8038891.2450098563</v>
      </c>
      <c r="H21" s="14"/>
      <c r="I21" s="14"/>
      <c r="J21" s="7">
        <f t="shared" si="0"/>
        <v>11643763.559176523</v>
      </c>
      <c r="L21" s="15"/>
    </row>
    <row r="22" spans="1:12">
      <c r="A22" s="35">
        <v>15</v>
      </c>
      <c r="B22" s="19">
        <v>670018</v>
      </c>
      <c r="C22" s="18" t="s">
        <v>31</v>
      </c>
      <c r="D22" s="14">
        <v>27920742.117499989</v>
      </c>
      <c r="E22" s="14"/>
      <c r="F22" s="14">
        <v>12116588.08</v>
      </c>
      <c r="G22" s="14">
        <v>74861982.855583683</v>
      </c>
      <c r="H22" s="14"/>
      <c r="I22" s="14"/>
      <c r="J22" s="7">
        <f t="shared" si="0"/>
        <v>114899313.05308367</v>
      </c>
      <c r="L22" s="15"/>
    </row>
    <row r="23" spans="1:12">
      <c r="A23" s="35">
        <v>16</v>
      </c>
      <c r="B23" s="19">
        <v>670019</v>
      </c>
      <c r="C23" s="18" t="s">
        <v>32</v>
      </c>
      <c r="D23" s="14">
        <v>291451.41999999987</v>
      </c>
      <c r="E23" s="14"/>
      <c r="F23" s="14">
        <v>389073.20000000007</v>
      </c>
      <c r="G23" s="14">
        <v>661952.05449999997</v>
      </c>
      <c r="H23" s="14"/>
      <c r="I23" s="14"/>
      <c r="J23" s="7">
        <f t="shared" si="0"/>
        <v>1342476.6744999997</v>
      </c>
      <c r="L23" s="15"/>
    </row>
    <row r="24" spans="1:12" ht="22.7" customHeight="1">
      <c r="A24" s="35">
        <v>17</v>
      </c>
      <c r="B24" s="19">
        <v>670020</v>
      </c>
      <c r="C24" s="18" t="s">
        <v>101</v>
      </c>
      <c r="D24" s="14">
        <v>1995150.2249999985</v>
      </c>
      <c r="E24" s="14"/>
      <c r="F24" s="14">
        <v>1006108.1299999999</v>
      </c>
      <c r="G24" s="14">
        <v>8090918.7047088705</v>
      </c>
      <c r="H24" s="14"/>
      <c r="I24" s="14"/>
      <c r="J24" s="7">
        <f t="shared" si="0"/>
        <v>11092177.059708869</v>
      </c>
      <c r="L24" s="15"/>
    </row>
    <row r="25" spans="1:12">
      <c r="A25" s="35">
        <v>18</v>
      </c>
      <c r="B25" s="19">
        <v>670021</v>
      </c>
      <c r="C25" s="18" t="s">
        <v>33</v>
      </c>
      <c r="D25" s="14">
        <v>109346.96000000005</v>
      </c>
      <c r="E25" s="14"/>
      <c r="F25" s="14">
        <v>197211.79</v>
      </c>
      <c r="G25" s="14">
        <v>1162201.7614</v>
      </c>
      <c r="H25" s="14"/>
      <c r="I25" s="14"/>
      <c r="J25" s="7">
        <f t="shared" si="0"/>
        <v>1468760.5114</v>
      </c>
      <c r="L25" s="15"/>
    </row>
    <row r="26" spans="1:12">
      <c r="A26" s="35">
        <v>19</v>
      </c>
      <c r="B26" s="19">
        <v>670022</v>
      </c>
      <c r="C26" s="18" t="s">
        <v>34</v>
      </c>
      <c r="D26" s="14">
        <v>2189006.609166665</v>
      </c>
      <c r="E26" s="14"/>
      <c r="F26" s="14">
        <v>1148102.6800000002</v>
      </c>
      <c r="G26" s="14">
        <v>11223809.448579382</v>
      </c>
      <c r="H26" s="14"/>
      <c r="I26" s="14"/>
      <c r="J26" s="7">
        <f t="shared" si="0"/>
        <v>14560918.737746047</v>
      </c>
      <c r="L26" s="15"/>
    </row>
    <row r="27" spans="1:12" ht="36" customHeight="1">
      <c r="A27" s="35">
        <v>20</v>
      </c>
      <c r="B27" s="19">
        <v>670023</v>
      </c>
      <c r="C27" s="18" t="s">
        <v>35</v>
      </c>
      <c r="D27" s="14">
        <v>1831384.4149999993</v>
      </c>
      <c r="E27" s="14"/>
      <c r="F27" s="14">
        <v>622691.12</v>
      </c>
      <c r="G27" s="14">
        <v>5208022.7398656411</v>
      </c>
      <c r="H27" s="14"/>
      <c r="I27" s="14"/>
      <c r="J27" s="7">
        <f t="shared" si="0"/>
        <v>7662098.2748656403</v>
      </c>
      <c r="L27" s="15"/>
    </row>
    <row r="28" spans="1:12" ht="36" customHeight="1">
      <c r="A28" s="35">
        <v>21</v>
      </c>
      <c r="B28" s="19">
        <v>670024</v>
      </c>
      <c r="C28" s="18" t="s">
        <v>86</v>
      </c>
      <c r="D28" s="14">
        <v>2467675.9900000007</v>
      </c>
      <c r="E28" s="14"/>
      <c r="F28" s="14">
        <v>1398003.2599999998</v>
      </c>
      <c r="G28" s="14">
        <v>11459705.557920765</v>
      </c>
      <c r="H28" s="14"/>
      <c r="I28" s="14"/>
      <c r="J28" s="7">
        <f t="shared" si="0"/>
        <v>15325384.807920765</v>
      </c>
      <c r="L28" s="15"/>
    </row>
    <row r="29" spans="1:12" ht="36" customHeight="1">
      <c r="A29" s="35">
        <v>22</v>
      </c>
      <c r="B29" s="19">
        <v>670026</v>
      </c>
      <c r="C29" s="18" t="s">
        <v>77</v>
      </c>
      <c r="D29" s="14">
        <v>18605706.387500014</v>
      </c>
      <c r="E29" s="14"/>
      <c r="F29" s="14">
        <v>5530363.0500000007</v>
      </c>
      <c r="G29" s="14">
        <v>55432621.55902309</v>
      </c>
      <c r="H29" s="14"/>
      <c r="I29" s="14"/>
      <c r="J29" s="7">
        <f t="shared" si="0"/>
        <v>79568690.996523112</v>
      </c>
      <c r="L29" s="15"/>
    </row>
    <row r="30" spans="1:12" ht="36" customHeight="1">
      <c r="A30" s="35">
        <v>23</v>
      </c>
      <c r="B30" s="19">
        <v>670027</v>
      </c>
      <c r="C30" s="18" t="s">
        <v>38</v>
      </c>
      <c r="D30" s="14">
        <v>155254142.42333341</v>
      </c>
      <c r="E30" s="14"/>
      <c r="F30" s="14">
        <v>21778135.209999982</v>
      </c>
      <c r="G30" s="14">
        <v>245287718.85443079</v>
      </c>
      <c r="H30" s="14"/>
      <c r="I30" s="14"/>
      <c r="J30" s="7">
        <f t="shared" si="0"/>
        <v>422319996.48776418</v>
      </c>
      <c r="L30" s="15"/>
    </row>
    <row r="31" spans="1:12" ht="36" customHeight="1">
      <c r="A31" s="35">
        <v>24</v>
      </c>
      <c r="B31" s="19">
        <v>670028</v>
      </c>
      <c r="C31" s="18" t="s">
        <v>39</v>
      </c>
      <c r="D31" s="14">
        <v>4378465.7841666695</v>
      </c>
      <c r="E31" s="14"/>
      <c r="F31" s="14">
        <v>1095245.3100000003</v>
      </c>
      <c r="G31" s="14">
        <v>7589235.8375221137</v>
      </c>
      <c r="H31" s="14"/>
      <c r="I31" s="14"/>
      <c r="J31" s="7">
        <f t="shared" si="0"/>
        <v>13062946.931688784</v>
      </c>
      <c r="L31" s="15"/>
    </row>
    <row r="32" spans="1:12" ht="21" customHeight="1">
      <c r="A32" s="35">
        <v>25</v>
      </c>
      <c r="B32" s="20">
        <v>670029</v>
      </c>
      <c r="C32" s="21" t="s">
        <v>87</v>
      </c>
      <c r="D32" s="14">
        <v>184464675.1700002</v>
      </c>
      <c r="E32" s="14"/>
      <c r="F32" s="14">
        <v>16399720.16</v>
      </c>
      <c r="G32" s="14">
        <v>230671141.24371144</v>
      </c>
      <c r="H32" s="14"/>
      <c r="I32" s="14"/>
      <c r="J32" s="7">
        <f t="shared" si="0"/>
        <v>431535536.57371163</v>
      </c>
      <c r="L32" s="15"/>
    </row>
    <row r="33" spans="1:12">
      <c r="A33" s="35">
        <v>26</v>
      </c>
      <c r="B33" s="19">
        <v>670030</v>
      </c>
      <c r="C33" s="18" t="s">
        <v>100</v>
      </c>
      <c r="D33" s="14">
        <v>27947690.831666671</v>
      </c>
      <c r="E33" s="14"/>
      <c r="F33" s="14">
        <v>10183071.749999994</v>
      </c>
      <c r="G33" s="14">
        <v>87297013.673537552</v>
      </c>
      <c r="H33" s="14"/>
      <c r="I33" s="14"/>
      <c r="J33" s="7">
        <f t="shared" si="0"/>
        <v>125427776.25520422</v>
      </c>
      <c r="L33" s="15"/>
    </row>
    <row r="34" spans="1:12">
      <c r="A34" s="35">
        <v>27</v>
      </c>
      <c r="B34" s="19">
        <v>670033</v>
      </c>
      <c r="C34" s="18" t="s">
        <v>42</v>
      </c>
      <c r="D34" s="14">
        <v>2287296.6100000003</v>
      </c>
      <c r="E34" s="14"/>
      <c r="F34" s="14">
        <v>499984.81</v>
      </c>
      <c r="G34" s="14">
        <v>2300472.738643684</v>
      </c>
      <c r="H34" s="14"/>
      <c r="I34" s="14"/>
      <c r="J34" s="7">
        <f t="shared" si="0"/>
        <v>5087754.1586436843</v>
      </c>
      <c r="L34" s="15"/>
    </row>
    <row r="35" spans="1:12" ht="22.5" customHeight="1">
      <c r="A35" s="35">
        <v>28</v>
      </c>
      <c r="B35" s="19">
        <v>670035</v>
      </c>
      <c r="C35" s="18" t="s">
        <v>43</v>
      </c>
      <c r="D35" s="14">
        <v>1133626.4499999997</v>
      </c>
      <c r="E35" s="14"/>
      <c r="F35" s="14">
        <v>548982.77</v>
      </c>
      <c r="G35" s="14">
        <v>2596544.4004000002</v>
      </c>
      <c r="H35" s="14"/>
      <c r="I35" s="14"/>
      <c r="J35" s="7">
        <f t="shared" si="0"/>
        <v>4279153.6204000004</v>
      </c>
      <c r="L35" s="15"/>
    </row>
    <row r="36" spans="1:12" ht="23.25" customHeight="1">
      <c r="A36" s="35">
        <v>29</v>
      </c>
      <c r="B36" s="19">
        <v>670036</v>
      </c>
      <c r="C36" s="18" t="s">
        <v>45</v>
      </c>
      <c r="D36" s="14">
        <v>53166309.264999971</v>
      </c>
      <c r="E36" s="14"/>
      <c r="F36" s="14">
        <v>10004465.24</v>
      </c>
      <c r="G36" s="14">
        <v>97924953.402518556</v>
      </c>
      <c r="H36" s="14"/>
      <c r="I36" s="14"/>
      <c r="J36" s="7">
        <f t="shared" si="0"/>
        <v>161095727.90751854</v>
      </c>
      <c r="L36" s="15"/>
    </row>
    <row r="37" spans="1:12">
      <c r="A37" s="35">
        <v>30</v>
      </c>
      <c r="B37" s="19">
        <v>670037</v>
      </c>
      <c r="C37" s="18" t="s">
        <v>36</v>
      </c>
      <c r="D37" s="14">
        <v>474966.63999999972</v>
      </c>
      <c r="E37" s="14"/>
      <c r="F37" s="14">
        <v>294329.81</v>
      </c>
      <c r="G37" s="14">
        <v>791385.71189999999</v>
      </c>
      <c r="H37" s="14"/>
      <c r="I37" s="14"/>
      <c r="J37" s="7">
        <f t="shared" si="0"/>
        <v>1560682.1618999997</v>
      </c>
      <c r="L37" s="15"/>
    </row>
    <row r="38" spans="1:12">
      <c r="A38" s="35">
        <v>31</v>
      </c>
      <c r="B38" s="19">
        <v>670039</v>
      </c>
      <c r="C38" s="18" t="s">
        <v>19</v>
      </c>
      <c r="D38" s="14">
        <v>0</v>
      </c>
      <c r="E38" s="14"/>
      <c r="F38" s="14">
        <v>7204346.3799999999</v>
      </c>
      <c r="G38" s="14">
        <v>104920862.17095996</v>
      </c>
      <c r="H38" s="14"/>
      <c r="I38" s="14"/>
      <c r="J38" s="7">
        <f t="shared" si="0"/>
        <v>112125208.55095996</v>
      </c>
      <c r="L38" s="15"/>
    </row>
    <row r="39" spans="1:12">
      <c r="A39" s="35">
        <v>32</v>
      </c>
      <c r="B39" s="19">
        <v>670040</v>
      </c>
      <c r="C39" s="18" t="s">
        <v>20</v>
      </c>
      <c r="D39" s="14">
        <v>0</v>
      </c>
      <c r="E39" s="14"/>
      <c r="F39" s="14">
        <v>13679844.180000003</v>
      </c>
      <c r="G39" s="14">
        <v>78433949.151972398</v>
      </c>
      <c r="H39" s="14"/>
      <c r="I39" s="14"/>
      <c r="J39" s="7">
        <f t="shared" si="0"/>
        <v>92113793.331972405</v>
      </c>
      <c r="L39" s="15"/>
    </row>
    <row r="40" spans="1:12">
      <c r="A40" s="35">
        <v>33</v>
      </c>
      <c r="B40" s="19">
        <v>670041</v>
      </c>
      <c r="C40" s="18" t="s">
        <v>21</v>
      </c>
      <c r="D40" s="14">
        <v>0</v>
      </c>
      <c r="E40" s="14"/>
      <c r="F40" s="14">
        <v>6355317.9600000028</v>
      </c>
      <c r="G40" s="14">
        <v>83389901.207033902</v>
      </c>
      <c r="H40" s="14"/>
      <c r="I40" s="14"/>
      <c r="J40" s="7">
        <f t="shared" si="0"/>
        <v>89745219.167033911</v>
      </c>
      <c r="L40" s="15"/>
    </row>
    <row r="41" spans="1:12">
      <c r="A41" s="35">
        <v>34</v>
      </c>
      <c r="B41" s="19">
        <v>670042</v>
      </c>
      <c r="C41" s="18" t="s">
        <v>22</v>
      </c>
      <c r="D41" s="14">
        <v>0</v>
      </c>
      <c r="E41" s="14"/>
      <c r="F41" s="14">
        <v>5539874.8200000003</v>
      </c>
      <c r="G41" s="14">
        <v>50638447.550632119</v>
      </c>
      <c r="H41" s="14"/>
      <c r="I41" s="14"/>
      <c r="J41" s="7">
        <f t="shared" si="0"/>
        <v>56178322.370632119</v>
      </c>
      <c r="L41" s="15"/>
    </row>
    <row r="42" spans="1:12">
      <c r="A42" s="35">
        <v>35</v>
      </c>
      <c r="B42" s="19">
        <v>670043</v>
      </c>
      <c r="C42" s="18" t="s">
        <v>23</v>
      </c>
      <c r="D42" s="14">
        <v>0</v>
      </c>
      <c r="E42" s="14"/>
      <c r="F42" s="14">
        <v>2822563.35</v>
      </c>
      <c r="G42" s="14">
        <v>30912359.255074691</v>
      </c>
      <c r="H42" s="14"/>
      <c r="I42" s="14"/>
      <c r="J42" s="7">
        <f t="shared" si="0"/>
        <v>33734922.605074689</v>
      </c>
      <c r="L42" s="15"/>
    </row>
    <row r="43" spans="1:12" ht="20.25" customHeight="1">
      <c r="A43" s="35">
        <v>36</v>
      </c>
      <c r="B43" s="19">
        <v>670044</v>
      </c>
      <c r="C43" s="18" t="s">
        <v>24</v>
      </c>
      <c r="D43" s="14">
        <v>0</v>
      </c>
      <c r="E43" s="14"/>
      <c r="F43" s="14">
        <v>1570335.16</v>
      </c>
      <c r="G43" s="14">
        <v>23917321.360483341</v>
      </c>
      <c r="H43" s="14"/>
      <c r="I43" s="14"/>
      <c r="J43" s="7">
        <f t="shared" si="0"/>
        <v>25487656.520483341</v>
      </c>
      <c r="L43" s="15"/>
    </row>
    <row r="44" spans="1:12" ht="30" customHeight="1">
      <c r="A44" s="35">
        <v>37</v>
      </c>
      <c r="B44" s="19">
        <v>670045</v>
      </c>
      <c r="C44" s="18" t="s">
        <v>18</v>
      </c>
      <c r="D44" s="14">
        <v>0</v>
      </c>
      <c r="E44" s="14"/>
      <c r="F44" s="14">
        <v>13407639.099999998</v>
      </c>
      <c r="G44" s="14">
        <v>65882032.715814956</v>
      </c>
      <c r="H44" s="14"/>
      <c r="I44" s="14"/>
      <c r="J44" s="7">
        <f t="shared" si="0"/>
        <v>79289671.815814957</v>
      </c>
      <c r="L44" s="15"/>
    </row>
    <row r="45" spans="1:12" ht="19.899999999999999" customHeight="1">
      <c r="A45" s="35">
        <v>38</v>
      </c>
      <c r="B45" s="17">
        <v>670046</v>
      </c>
      <c r="C45" s="18" t="s">
        <v>26</v>
      </c>
      <c r="D45" s="14">
        <v>0</v>
      </c>
      <c r="E45" s="14"/>
      <c r="F45" s="14">
        <v>0</v>
      </c>
      <c r="G45" s="14">
        <v>38554300</v>
      </c>
      <c r="H45" s="14"/>
      <c r="I45" s="14"/>
      <c r="J45" s="7">
        <f t="shared" si="0"/>
        <v>38554300</v>
      </c>
      <c r="L45" s="15"/>
    </row>
    <row r="46" spans="1:12" ht="24.6" customHeight="1">
      <c r="A46" s="35">
        <v>39</v>
      </c>
      <c r="B46" s="17">
        <v>670047</v>
      </c>
      <c r="C46" s="18" t="s">
        <v>27</v>
      </c>
      <c r="D46" s="14">
        <v>0</v>
      </c>
      <c r="E46" s="14"/>
      <c r="F46" s="14">
        <v>0</v>
      </c>
      <c r="G46" s="14">
        <v>26855320</v>
      </c>
      <c r="H46" s="14"/>
      <c r="I46" s="14"/>
      <c r="J46" s="7">
        <f t="shared" si="0"/>
        <v>26855320</v>
      </c>
      <c r="L46" s="15"/>
    </row>
    <row r="47" spans="1:12" ht="33.6" customHeight="1">
      <c r="A47" s="35">
        <v>40</v>
      </c>
      <c r="B47" s="19">
        <v>670048</v>
      </c>
      <c r="C47" s="18" t="s">
        <v>16</v>
      </c>
      <c r="D47" s="14">
        <v>341720073.90000004</v>
      </c>
      <c r="E47" s="14">
        <v>35352044</v>
      </c>
      <c r="F47" s="14">
        <v>17140940.190532725</v>
      </c>
      <c r="G47" s="14">
        <v>58495464.038599998</v>
      </c>
      <c r="H47" s="14"/>
      <c r="I47" s="14"/>
      <c r="J47" s="7">
        <f t="shared" si="0"/>
        <v>417356478.12913275</v>
      </c>
      <c r="L47" s="15"/>
    </row>
    <row r="48" spans="1:12" ht="21" customHeight="1">
      <c r="A48" s="35">
        <v>41</v>
      </c>
      <c r="B48" s="19">
        <v>670049</v>
      </c>
      <c r="C48" s="18" t="s">
        <v>88</v>
      </c>
      <c r="D48" s="14">
        <v>27666632.148333326</v>
      </c>
      <c r="E48" s="14"/>
      <c r="F48" s="14">
        <v>818544.72</v>
      </c>
      <c r="G48" s="14">
        <v>39268305.355099998</v>
      </c>
      <c r="H48" s="14"/>
      <c r="I48" s="14"/>
      <c r="J48" s="7">
        <f t="shared" si="0"/>
        <v>67753482.223433316</v>
      </c>
      <c r="L48" s="15"/>
    </row>
    <row r="49" spans="1:12" ht="21" customHeight="1">
      <c r="A49" s="35">
        <v>42</v>
      </c>
      <c r="B49" s="19">
        <v>670050</v>
      </c>
      <c r="C49" s="18" t="s">
        <v>17</v>
      </c>
      <c r="D49" s="14">
        <v>30159966.079999994</v>
      </c>
      <c r="E49" s="14"/>
      <c r="F49" s="14">
        <v>0</v>
      </c>
      <c r="G49" s="14">
        <v>1552668</v>
      </c>
      <c r="H49" s="14"/>
      <c r="I49" s="14"/>
      <c r="J49" s="7">
        <f t="shared" si="0"/>
        <v>31712634.079999994</v>
      </c>
      <c r="L49" s="15"/>
    </row>
    <row r="50" spans="1:12" ht="21.75" customHeight="1">
      <c r="A50" s="35">
        <v>43</v>
      </c>
      <c r="B50" s="17">
        <v>670051</v>
      </c>
      <c r="C50" s="18" t="s">
        <v>25</v>
      </c>
      <c r="D50" s="14">
        <v>0</v>
      </c>
      <c r="E50" s="14"/>
      <c r="F50" s="14">
        <v>0</v>
      </c>
      <c r="G50" s="14">
        <v>48238520</v>
      </c>
      <c r="H50" s="14"/>
      <c r="I50" s="14"/>
      <c r="J50" s="7">
        <f t="shared" si="0"/>
        <v>48238520</v>
      </c>
      <c r="L50" s="15"/>
    </row>
    <row r="51" spans="1:12" ht="21.75" customHeight="1">
      <c r="A51" s="35">
        <v>44</v>
      </c>
      <c r="B51" s="20">
        <v>670052</v>
      </c>
      <c r="C51" s="21" t="s">
        <v>89</v>
      </c>
      <c r="D51" s="14">
        <v>53001817.650000021</v>
      </c>
      <c r="E51" s="14"/>
      <c r="F51" s="14">
        <v>15094652.640000001</v>
      </c>
      <c r="G51" s="14">
        <v>228433416.46008092</v>
      </c>
      <c r="H51" s="14"/>
      <c r="I51" s="14"/>
      <c r="J51" s="7">
        <f t="shared" si="0"/>
        <v>296529886.75008094</v>
      </c>
      <c r="L51" s="15"/>
    </row>
    <row r="52" spans="1:12" ht="17.25" customHeight="1">
      <c r="A52" s="35">
        <v>45</v>
      </c>
      <c r="B52" s="20">
        <v>670053</v>
      </c>
      <c r="C52" s="21" t="s">
        <v>41</v>
      </c>
      <c r="D52" s="14">
        <v>4575636.6399999997</v>
      </c>
      <c r="E52" s="14"/>
      <c r="F52" s="14">
        <v>3976091.8000000012</v>
      </c>
      <c r="G52" s="14">
        <v>51931348.291516498</v>
      </c>
      <c r="H52" s="14"/>
      <c r="I52" s="14"/>
      <c r="J52" s="7">
        <f t="shared" si="0"/>
        <v>60483076.731516495</v>
      </c>
      <c r="L52" s="15"/>
    </row>
    <row r="53" spans="1:12" ht="18.95" customHeight="1">
      <c r="A53" s="35">
        <v>46</v>
      </c>
      <c r="B53" s="19">
        <v>670054</v>
      </c>
      <c r="C53" s="18" t="s">
        <v>15</v>
      </c>
      <c r="D53" s="14">
        <v>296809742.59250033</v>
      </c>
      <c r="E53" s="14">
        <v>58777072</v>
      </c>
      <c r="F53" s="14">
        <v>0</v>
      </c>
      <c r="G53" s="14">
        <v>33659500.430399999</v>
      </c>
      <c r="H53" s="14"/>
      <c r="I53" s="14"/>
      <c r="J53" s="7">
        <f t="shared" si="0"/>
        <v>330469243.02290034</v>
      </c>
      <c r="L53" s="15"/>
    </row>
    <row r="54" spans="1:12" ht="18.95" customHeight="1">
      <c r="A54" s="35">
        <v>47</v>
      </c>
      <c r="B54" s="17">
        <v>670055</v>
      </c>
      <c r="C54" s="18" t="s">
        <v>48</v>
      </c>
      <c r="D54" s="14">
        <v>0</v>
      </c>
      <c r="E54" s="14"/>
      <c r="F54" s="14">
        <v>0</v>
      </c>
      <c r="G54" s="14">
        <v>881319.13749999995</v>
      </c>
      <c r="H54" s="14"/>
      <c r="I54" s="14"/>
      <c r="J54" s="7">
        <f t="shared" si="0"/>
        <v>881319.13749999995</v>
      </c>
      <c r="L54" s="15"/>
    </row>
    <row r="55" spans="1:12" ht="19.5" customHeight="1">
      <c r="A55" s="35">
        <v>48</v>
      </c>
      <c r="B55" s="19">
        <v>670056</v>
      </c>
      <c r="C55" s="18" t="s">
        <v>46</v>
      </c>
      <c r="D55" s="14">
        <v>0</v>
      </c>
      <c r="E55" s="14"/>
      <c r="F55" s="14">
        <v>196580.57</v>
      </c>
      <c r="G55" s="14">
        <v>2115600.9265999999</v>
      </c>
      <c r="H55" s="14"/>
      <c r="I55" s="14"/>
      <c r="J55" s="7">
        <f t="shared" si="0"/>
        <v>2312181.4965999997</v>
      </c>
      <c r="L55" s="15"/>
    </row>
    <row r="56" spans="1:12" ht="30.6" customHeight="1">
      <c r="A56" s="35">
        <v>49</v>
      </c>
      <c r="B56" s="19">
        <v>670057</v>
      </c>
      <c r="C56" s="18" t="s">
        <v>90</v>
      </c>
      <c r="D56" s="14">
        <v>149949138.4624998</v>
      </c>
      <c r="E56" s="14">
        <v>22566965</v>
      </c>
      <c r="F56" s="14">
        <v>13697641.069999995</v>
      </c>
      <c r="G56" s="14">
        <v>35494851.968166046</v>
      </c>
      <c r="H56" s="14"/>
      <c r="I56" s="14"/>
      <c r="J56" s="7">
        <f t="shared" si="0"/>
        <v>199141631.50066584</v>
      </c>
      <c r="L56" s="15"/>
    </row>
    <row r="57" spans="1:12" ht="30" customHeight="1">
      <c r="A57" s="35">
        <v>50</v>
      </c>
      <c r="B57" s="19">
        <v>670059</v>
      </c>
      <c r="C57" s="18" t="s">
        <v>13</v>
      </c>
      <c r="D57" s="14">
        <v>43421270.190000005</v>
      </c>
      <c r="E57" s="14"/>
      <c r="F57" s="14">
        <v>0</v>
      </c>
      <c r="G57" s="14">
        <v>4231330.0076000001</v>
      </c>
      <c r="H57" s="14"/>
      <c r="I57" s="14"/>
      <c r="J57" s="7">
        <f t="shared" si="0"/>
        <v>47652600.197600007</v>
      </c>
      <c r="L57" s="15"/>
    </row>
    <row r="58" spans="1:12" ht="23.45" customHeight="1">
      <c r="A58" s="35">
        <v>51</v>
      </c>
      <c r="B58" s="19">
        <v>670062</v>
      </c>
      <c r="C58" s="18" t="s">
        <v>49</v>
      </c>
      <c r="D58" s="14">
        <v>0</v>
      </c>
      <c r="E58" s="14"/>
      <c r="F58" s="14">
        <v>0</v>
      </c>
      <c r="G58" s="14">
        <v>707727.65919999999</v>
      </c>
      <c r="H58" s="14"/>
      <c r="I58" s="14"/>
      <c r="J58" s="7">
        <f t="shared" si="0"/>
        <v>707727.65919999999</v>
      </c>
      <c r="L58" s="15"/>
    </row>
    <row r="59" spans="1:12" ht="22.5" customHeight="1">
      <c r="A59" s="35">
        <v>52</v>
      </c>
      <c r="B59" s="19">
        <v>670065</v>
      </c>
      <c r="C59" s="18" t="s">
        <v>50</v>
      </c>
      <c r="D59" s="14">
        <v>0</v>
      </c>
      <c r="E59" s="14"/>
      <c r="F59" s="14">
        <v>1674241.2200000002</v>
      </c>
      <c r="G59" s="14">
        <v>844914.86</v>
      </c>
      <c r="H59" s="14"/>
      <c r="I59" s="14"/>
      <c r="J59" s="7">
        <f t="shared" si="0"/>
        <v>2519156.08</v>
      </c>
      <c r="L59" s="15"/>
    </row>
    <row r="60" spans="1:12" ht="18.95" customHeight="1">
      <c r="A60" s="35">
        <v>53</v>
      </c>
      <c r="B60" s="17">
        <v>670066</v>
      </c>
      <c r="C60" s="18" t="s">
        <v>14</v>
      </c>
      <c r="D60" s="14">
        <v>0</v>
      </c>
      <c r="E60" s="14"/>
      <c r="F60" s="14">
        <v>0</v>
      </c>
      <c r="G60" s="14">
        <v>0</v>
      </c>
      <c r="H60" s="14">
        <v>415248215.33189869</v>
      </c>
      <c r="I60" s="14"/>
      <c r="J60" s="7">
        <f t="shared" si="0"/>
        <v>415248215.33189869</v>
      </c>
      <c r="L60" s="15"/>
    </row>
    <row r="61" spans="1:12" ht="32.25" customHeight="1">
      <c r="A61" s="35">
        <v>54</v>
      </c>
      <c r="B61" s="19">
        <v>670067</v>
      </c>
      <c r="C61" s="18" t="s">
        <v>51</v>
      </c>
      <c r="D61" s="14">
        <v>1904908.6824999999</v>
      </c>
      <c r="E61" s="14"/>
      <c r="F61" s="14">
        <v>3856767.36</v>
      </c>
      <c r="G61" s="14">
        <v>8315022.2353999997</v>
      </c>
      <c r="H61" s="14"/>
      <c r="I61" s="14"/>
      <c r="J61" s="7">
        <f t="shared" si="0"/>
        <v>14076698.277899999</v>
      </c>
      <c r="L61" s="15"/>
    </row>
    <row r="62" spans="1:12">
      <c r="A62" s="35">
        <v>55</v>
      </c>
      <c r="B62" s="22">
        <v>670068</v>
      </c>
      <c r="C62" s="18" t="s">
        <v>53</v>
      </c>
      <c r="D62" s="14">
        <v>0</v>
      </c>
      <c r="E62" s="14"/>
      <c r="F62" s="14">
        <v>3868654.66</v>
      </c>
      <c r="G62" s="14">
        <v>0</v>
      </c>
      <c r="H62" s="14"/>
      <c r="I62" s="14"/>
      <c r="J62" s="7">
        <f t="shared" si="0"/>
        <v>3868654.66</v>
      </c>
      <c r="L62" s="15"/>
    </row>
    <row r="63" spans="1:12" ht="26.25" customHeight="1">
      <c r="A63" s="35">
        <v>56</v>
      </c>
      <c r="B63" s="22">
        <v>670070</v>
      </c>
      <c r="C63" s="23" t="s">
        <v>52</v>
      </c>
      <c r="D63" s="14">
        <v>0</v>
      </c>
      <c r="E63" s="14"/>
      <c r="F63" s="14">
        <v>0</v>
      </c>
      <c r="G63" s="14">
        <v>3917148.2300999998</v>
      </c>
      <c r="H63" s="14"/>
      <c r="I63" s="14"/>
      <c r="J63" s="7">
        <f t="shared" si="0"/>
        <v>3917148.2300999998</v>
      </c>
      <c r="L63" s="15"/>
    </row>
    <row r="64" spans="1:12" ht="18" customHeight="1">
      <c r="A64" s="35">
        <v>57</v>
      </c>
      <c r="B64" s="22">
        <v>670072</v>
      </c>
      <c r="C64" s="18" t="s">
        <v>54</v>
      </c>
      <c r="D64" s="14">
        <v>0</v>
      </c>
      <c r="E64" s="14"/>
      <c r="F64" s="14">
        <v>5858791.0300000003</v>
      </c>
      <c r="G64" s="14">
        <v>0</v>
      </c>
      <c r="H64" s="14"/>
      <c r="I64" s="14"/>
      <c r="J64" s="7">
        <f t="shared" si="0"/>
        <v>5858791.0300000003</v>
      </c>
      <c r="L64" s="15"/>
    </row>
    <row r="65" spans="1:12">
      <c r="A65" s="35">
        <v>58</v>
      </c>
      <c r="B65" s="17">
        <v>670081</v>
      </c>
      <c r="C65" s="24" t="s">
        <v>59</v>
      </c>
      <c r="D65" s="14">
        <v>0</v>
      </c>
      <c r="E65" s="14"/>
      <c r="F65" s="14">
        <v>0</v>
      </c>
      <c r="G65" s="14">
        <v>3765500</v>
      </c>
      <c r="H65" s="14"/>
      <c r="I65" s="14"/>
      <c r="J65" s="7">
        <f t="shared" si="0"/>
        <v>3765500</v>
      </c>
      <c r="L65" s="15"/>
    </row>
    <row r="66" spans="1:12">
      <c r="A66" s="35">
        <v>59</v>
      </c>
      <c r="B66" s="19">
        <v>670082</v>
      </c>
      <c r="C66" s="24" t="s">
        <v>58</v>
      </c>
      <c r="D66" s="14">
        <v>0</v>
      </c>
      <c r="E66" s="14"/>
      <c r="F66" s="14">
        <v>0</v>
      </c>
      <c r="G66" s="14">
        <v>10436525</v>
      </c>
      <c r="H66" s="14"/>
      <c r="I66" s="14"/>
      <c r="J66" s="7">
        <f t="shared" si="0"/>
        <v>10436525</v>
      </c>
      <c r="L66" s="15"/>
    </row>
    <row r="67" spans="1:12">
      <c r="A67" s="35">
        <v>60</v>
      </c>
      <c r="B67" s="17">
        <v>670084</v>
      </c>
      <c r="C67" s="18" t="s">
        <v>55</v>
      </c>
      <c r="D67" s="14">
        <v>0</v>
      </c>
      <c r="E67" s="14"/>
      <c r="F67" s="14">
        <v>68953488.306773096</v>
      </c>
      <c r="G67" s="14">
        <v>5647.6468999999997</v>
      </c>
      <c r="H67" s="14"/>
      <c r="I67" s="14"/>
      <c r="J67" s="7">
        <f t="shared" si="0"/>
        <v>68959135.953673095</v>
      </c>
      <c r="L67" s="15"/>
    </row>
    <row r="68" spans="1:12">
      <c r="A68" s="35">
        <v>61</v>
      </c>
      <c r="B68" s="19">
        <v>670085</v>
      </c>
      <c r="C68" s="24" t="s">
        <v>91</v>
      </c>
      <c r="D68" s="14">
        <v>0</v>
      </c>
      <c r="E68" s="14"/>
      <c r="F68" s="14">
        <v>0</v>
      </c>
      <c r="G68" s="14">
        <v>1811945</v>
      </c>
      <c r="H68" s="14"/>
      <c r="I68" s="14"/>
      <c r="J68" s="7">
        <f t="shared" si="0"/>
        <v>1811945</v>
      </c>
      <c r="L68" s="15"/>
    </row>
    <row r="69" spans="1:12">
      <c r="A69" s="35">
        <v>62</v>
      </c>
      <c r="B69" s="19">
        <v>670090</v>
      </c>
      <c r="C69" s="18" t="s">
        <v>92</v>
      </c>
      <c r="D69" s="14">
        <v>0</v>
      </c>
      <c r="E69" s="14"/>
      <c r="F69" s="14">
        <v>42794140.818000004</v>
      </c>
      <c r="G69" s="14">
        <v>0</v>
      </c>
      <c r="H69" s="14"/>
      <c r="I69" s="14"/>
      <c r="J69" s="7">
        <f t="shared" si="0"/>
        <v>42794140.818000004</v>
      </c>
      <c r="L69" s="15"/>
    </row>
    <row r="70" spans="1:12" ht="21.75" customHeight="1">
      <c r="A70" s="35">
        <v>63</v>
      </c>
      <c r="B70" s="19">
        <v>670097</v>
      </c>
      <c r="C70" s="18" t="s">
        <v>57</v>
      </c>
      <c r="D70" s="14">
        <v>0</v>
      </c>
      <c r="E70" s="14"/>
      <c r="F70" s="14">
        <v>1218438.8399999999</v>
      </c>
      <c r="G70" s="14">
        <v>5878599.3166000005</v>
      </c>
      <c r="H70" s="14"/>
      <c r="I70" s="14"/>
      <c r="J70" s="7">
        <f t="shared" si="0"/>
        <v>7097038.1566000003</v>
      </c>
      <c r="L70" s="15"/>
    </row>
    <row r="71" spans="1:12">
      <c r="A71" s="35">
        <v>64</v>
      </c>
      <c r="B71" s="19">
        <v>670099</v>
      </c>
      <c r="C71" s="18" t="s">
        <v>56</v>
      </c>
      <c r="D71" s="14">
        <v>0</v>
      </c>
      <c r="E71" s="14"/>
      <c r="F71" s="14">
        <v>3952612.6500000032</v>
      </c>
      <c r="G71" s="14">
        <v>32327970.341844898</v>
      </c>
      <c r="H71" s="14"/>
      <c r="I71" s="14"/>
      <c r="J71" s="7">
        <f t="shared" si="0"/>
        <v>36280582.9918449</v>
      </c>
      <c r="L71" s="15"/>
    </row>
    <row r="72" spans="1:12" ht="22.5" customHeight="1">
      <c r="A72" s="35">
        <v>65</v>
      </c>
      <c r="B72" s="17">
        <v>670104</v>
      </c>
      <c r="C72" s="24" t="s">
        <v>60</v>
      </c>
      <c r="D72" s="14">
        <v>0</v>
      </c>
      <c r="E72" s="14"/>
      <c r="F72" s="14">
        <v>0</v>
      </c>
      <c r="G72" s="14">
        <v>30361.2392</v>
      </c>
      <c r="H72" s="14"/>
      <c r="I72" s="14"/>
      <c r="J72" s="7">
        <f t="shared" si="0"/>
        <v>30361.2392</v>
      </c>
      <c r="L72" s="15"/>
    </row>
    <row r="73" spans="1:12" ht="31.5">
      <c r="A73" s="35">
        <v>66</v>
      </c>
      <c r="B73" s="25">
        <v>670106</v>
      </c>
      <c r="C73" s="26" t="s">
        <v>63</v>
      </c>
      <c r="D73" s="14">
        <v>0</v>
      </c>
      <c r="E73" s="14"/>
      <c r="F73" s="14">
        <v>0</v>
      </c>
      <c r="G73" s="14">
        <v>42700.659</v>
      </c>
      <c r="H73" s="14"/>
      <c r="I73" s="14"/>
      <c r="J73" s="7">
        <f t="shared" ref="J73:J92" si="1">D73+F73+G73+H73+I73</f>
        <v>42700.659</v>
      </c>
      <c r="L73" s="15"/>
    </row>
    <row r="74" spans="1:12" ht="22.15" customHeight="1">
      <c r="A74" s="35">
        <v>67</v>
      </c>
      <c r="B74" s="25">
        <v>670107</v>
      </c>
      <c r="C74" s="27" t="s">
        <v>94</v>
      </c>
      <c r="D74" s="14">
        <v>0</v>
      </c>
      <c r="E74" s="14"/>
      <c r="F74" s="14">
        <v>0</v>
      </c>
      <c r="G74" s="14">
        <v>0</v>
      </c>
      <c r="H74" s="14"/>
      <c r="I74" s="14"/>
      <c r="J74" s="7">
        <f t="shared" si="1"/>
        <v>0</v>
      </c>
      <c r="L74" s="15"/>
    </row>
    <row r="75" spans="1:12">
      <c r="A75" s="35">
        <v>68</v>
      </c>
      <c r="B75" s="22">
        <v>670121</v>
      </c>
      <c r="C75" s="24" t="s">
        <v>61</v>
      </c>
      <c r="D75" s="14">
        <v>0</v>
      </c>
      <c r="E75" s="14"/>
      <c r="F75" s="14">
        <v>0</v>
      </c>
      <c r="G75" s="14">
        <v>398866.58999999997</v>
      </c>
      <c r="H75" s="14"/>
      <c r="I75" s="14"/>
      <c r="J75" s="7">
        <f t="shared" si="1"/>
        <v>398866.58999999997</v>
      </c>
      <c r="L75" s="15"/>
    </row>
    <row r="76" spans="1:12" ht="21" customHeight="1">
      <c r="A76" s="35">
        <v>69</v>
      </c>
      <c r="B76" s="22">
        <v>670123</v>
      </c>
      <c r="C76" s="24" t="s">
        <v>62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  <c r="L76" s="15"/>
    </row>
    <row r="77" spans="1:12" ht="42.75" customHeight="1">
      <c r="A77" s="35">
        <v>70</v>
      </c>
      <c r="B77" s="25">
        <v>670125</v>
      </c>
      <c r="C77" s="24" t="s">
        <v>95</v>
      </c>
      <c r="D77" s="14">
        <v>0</v>
      </c>
      <c r="E77" s="14"/>
      <c r="F77" s="14">
        <v>20151753.16</v>
      </c>
      <c r="G77" s="14">
        <v>0</v>
      </c>
      <c r="H77" s="14"/>
      <c r="I77" s="14"/>
      <c r="J77" s="7">
        <f t="shared" si="1"/>
        <v>20151753.16</v>
      </c>
      <c r="L77" s="15"/>
    </row>
    <row r="78" spans="1:12">
      <c r="A78" s="35">
        <v>71</v>
      </c>
      <c r="B78" s="22">
        <v>670129</v>
      </c>
      <c r="C78" s="26" t="s">
        <v>76</v>
      </c>
      <c r="D78" s="14">
        <v>0</v>
      </c>
      <c r="E78" s="14"/>
      <c r="F78" s="14">
        <v>14322320.25270432</v>
      </c>
      <c r="G78" s="14">
        <v>0</v>
      </c>
      <c r="H78" s="14"/>
      <c r="I78" s="14"/>
      <c r="J78" s="7">
        <f t="shared" si="1"/>
        <v>14322320.25270432</v>
      </c>
      <c r="L78" s="15"/>
    </row>
    <row r="79" spans="1:12">
      <c r="A79" s="35">
        <v>72</v>
      </c>
      <c r="B79" s="22">
        <v>670131</v>
      </c>
      <c r="C79" s="26" t="s">
        <v>96</v>
      </c>
      <c r="D79" s="14">
        <v>0</v>
      </c>
      <c r="E79" s="14"/>
      <c r="F79" s="14">
        <v>0</v>
      </c>
      <c r="G79" s="14">
        <v>149680.70000000001</v>
      </c>
      <c r="H79" s="14"/>
      <c r="I79" s="14"/>
      <c r="J79" s="7">
        <f t="shared" si="1"/>
        <v>149680.70000000001</v>
      </c>
      <c r="L79" s="15"/>
    </row>
    <row r="80" spans="1:12">
      <c r="A80" s="35">
        <v>73</v>
      </c>
      <c r="B80" s="22">
        <v>670134</v>
      </c>
      <c r="C80" s="26" t="s">
        <v>64</v>
      </c>
      <c r="D80" s="14">
        <v>0</v>
      </c>
      <c r="E80" s="14"/>
      <c r="F80" s="14">
        <v>0</v>
      </c>
      <c r="G80" s="14">
        <v>0</v>
      </c>
      <c r="H80" s="14"/>
      <c r="I80" s="14"/>
      <c r="J80" s="7">
        <f t="shared" si="1"/>
        <v>0</v>
      </c>
      <c r="L80" s="15"/>
    </row>
    <row r="81" spans="1:12">
      <c r="A81" s="35">
        <v>74</v>
      </c>
      <c r="B81" s="22">
        <v>670136</v>
      </c>
      <c r="C81" s="26" t="s">
        <v>66</v>
      </c>
      <c r="D81" s="14">
        <v>0</v>
      </c>
      <c r="E81" s="14"/>
      <c r="F81" s="14">
        <v>2853965.1</v>
      </c>
      <c r="G81" s="14">
        <v>10153501.620582405</v>
      </c>
      <c r="H81" s="14"/>
      <c r="I81" s="14"/>
      <c r="J81" s="7">
        <f t="shared" si="1"/>
        <v>13007466.720582405</v>
      </c>
      <c r="L81" s="15"/>
    </row>
    <row r="82" spans="1:12">
      <c r="A82" s="35">
        <v>75</v>
      </c>
      <c r="B82" s="22">
        <v>670139</v>
      </c>
      <c r="C82" s="26" t="s">
        <v>65</v>
      </c>
      <c r="D82" s="14">
        <v>0</v>
      </c>
      <c r="E82" s="14"/>
      <c r="F82" s="14">
        <v>0</v>
      </c>
      <c r="G82" s="14">
        <v>14407174</v>
      </c>
      <c r="H82" s="14"/>
      <c r="I82" s="14"/>
      <c r="J82" s="7">
        <f t="shared" si="1"/>
        <v>14407174</v>
      </c>
      <c r="L82" s="15"/>
    </row>
    <row r="83" spans="1:12" ht="23.25" customHeight="1">
      <c r="A83" s="35">
        <v>76</v>
      </c>
      <c r="B83" s="28">
        <v>670141</v>
      </c>
      <c r="C83" s="26" t="s">
        <v>71</v>
      </c>
      <c r="D83" s="14">
        <v>0</v>
      </c>
      <c r="E83" s="14"/>
      <c r="F83" s="14">
        <v>0</v>
      </c>
      <c r="G83" s="14">
        <v>8083856.6600000001</v>
      </c>
      <c r="H83" s="14"/>
      <c r="I83" s="14"/>
      <c r="J83" s="7">
        <f t="shared" si="1"/>
        <v>8083856.6600000001</v>
      </c>
      <c r="L83" s="15"/>
    </row>
    <row r="84" spans="1:12" ht="21" customHeight="1">
      <c r="A84" s="35">
        <v>77</v>
      </c>
      <c r="B84" s="22">
        <v>670143</v>
      </c>
      <c r="C84" s="26" t="s">
        <v>67</v>
      </c>
      <c r="D84" s="14">
        <v>0</v>
      </c>
      <c r="E84" s="14"/>
      <c r="F84" s="14">
        <v>0</v>
      </c>
      <c r="G84" s="14">
        <v>0</v>
      </c>
      <c r="H84" s="14"/>
      <c r="I84" s="14"/>
      <c r="J84" s="7">
        <f t="shared" si="1"/>
        <v>0</v>
      </c>
      <c r="L84" s="15"/>
    </row>
    <row r="85" spans="1:12">
      <c r="A85" s="35">
        <v>78</v>
      </c>
      <c r="B85" s="17">
        <v>670145</v>
      </c>
      <c r="C85" s="29" t="s">
        <v>68</v>
      </c>
      <c r="D85" s="14">
        <v>0</v>
      </c>
      <c r="E85" s="14"/>
      <c r="F85" s="14">
        <v>0</v>
      </c>
      <c r="G85" s="14">
        <v>3065389</v>
      </c>
      <c r="H85" s="14"/>
      <c r="I85" s="14"/>
      <c r="J85" s="7">
        <f t="shared" si="1"/>
        <v>3065389</v>
      </c>
      <c r="L85" s="15"/>
    </row>
    <row r="86" spans="1:12">
      <c r="A86" s="35">
        <v>79</v>
      </c>
      <c r="B86" s="17">
        <v>670147</v>
      </c>
      <c r="C86" s="29" t="s">
        <v>70</v>
      </c>
      <c r="D86" s="14">
        <v>61796432.269999996</v>
      </c>
      <c r="E86" s="14"/>
      <c r="F86" s="14">
        <v>0</v>
      </c>
      <c r="G86" s="14">
        <v>1508437</v>
      </c>
      <c r="H86" s="14"/>
      <c r="I86" s="14"/>
      <c r="J86" s="7">
        <f t="shared" si="1"/>
        <v>63304869.269999996</v>
      </c>
      <c r="L86" s="15"/>
    </row>
    <row r="87" spans="1:12">
      <c r="A87" s="35">
        <v>80</v>
      </c>
      <c r="B87" s="17">
        <v>670148</v>
      </c>
      <c r="C87" s="30" t="s">
        <v>97</v>
      </c>
      <c r="D87" s="14">
        <v>7172108.160000002</v>
      </c>
      <c r="E87" s="14"/>
      <c r="F87" s="14">
        <v>0</v>
      </c>
      <c r="G87" s="14">
        <v>0</v>
      </c>
      <c r="H87" s="14"/>
      <c r="I87" s="14"/>
      <c r="J87" s="7">
        <f t="shared" si="1"/>
        <v>7172108.160000002</v>
      </c>
      <c r="L87" s="15"/>
    </row>
    <row r="88" spans="1:12">
      <c r="A88" s="35">
        <v>81</v>
      </c>
      <c r="B88" s="17">
        <v>670150</v>
      </c>
      <c r="C88" s="29" t="s">
        <v>72</v>
      </c>
      <c r="D88" s="14">
        <v>0</v>
      </c>
      <c r="E88" s="14"/>
      <c r="F88" s="14">
        <v>0</v>
      </c>
      <c r="G88" s="14">
        <v>0</v>
      </c>
      <c r="H88" s="14"/>
      <c r="I88" s="14"/>
      <c r="J88" s="7">
        <f t="shared" si="1"/>
        <v>0</v>
      </c>
      <c r="L88" s="15"/>
    </row>
    <row r="89" spans="1:12">
      <c r="A89" s="35">
        <v>82</v>
      </c>
      <c r="B89" s="17">
        <v>670152</v>
      </c>
      <c r="C89" s="29" t="s">
        <v>73</v>
      </c>
      <c r="D89" s="14">
        <v>0</v>
      </c>
      <c r="E89" s="14"/>
      <c r="F89" s="14">
        <v>0</v>
      </c>
      <c r="G89" s="14">
        <v>0</v>
      </c>
      <c r="H89" s="14"/>
      <c r="I89" s="14"/>
      <c r="J89" s="7">
        <f t="shared" si="1"/>
        <v>0</v>
      </c>
      <c r="L89" s="15"/>
    </row>
    <row r="90" spans="1:12">
      <c r="A90" s="35">
        <v>83</v>
      </c>
      <c r="B90" s="17">
        <v>670155</v>
      </c>
      <c r="C90" s="29" t="s">
        <v>98</v>
      </c>
      <c r="D90" s="14">
        <v>0</v>
      </c>
      <c r="E90" s="14"/>
      <c r="F90" s="14">
        <v>7691401.4399999995</v>
      </c>
      <c r="G90" s="14">
        <v>0</v>
      </c>
      <c r="H90" s="14"/>
      <c r="I90" s="14"/>
      <c r="J90" s="7">
        <f t="shared" si="1"/>
        <v>7691401.4399999995</v>
      </c>
      <c r="L90" s="15"/>
    </row>
    <row r="91" spans="1:12" ht="30">
      <c r="A91" s="35">
        <v>84</v>
      </c>
      <c r="B91" s="17">
        <v>670156</v>
      </c>
      <c r="C91" s="24" t="s">
        <v>93</v>
      </c>
      <c r="D91" s="14">
        <v>0</v>
      </c>
      <c r="E91" s="14"/>
      <c r="F91" s="14"/>
      <c r="G91" s="14">
        <v>4196392</v>
      </c>
      <c r="H91" s="14"/>
      <c r="I91" s="14"/>
      <c r="J91" s="7">
        <f t="shared" si="1"/>
        <v>4196392</v>
      </c>
      <c r="L91" s="15"/>
    </row>
    <row r="92" spans="1:12" ht="29.25" customHeight="1">
      <c r="A92" s="35">
        <v>85</v>
      </c>
      <c r="B92" s="19">
        <v>670157</v>
      </c>
      <c r="C92" s="18" t="s">
        <v>99</v>
      </c>
      <c r="D92" s="14">
        <v>202117751.61666697</v>
      </c>
      <c r="E92" s="14">
        <v>0</v>
      </c>
      <c r="F92" s="14">
        <v>20961752.240000006</v>
      </c>
      <c r="G92" s="14">
        <v>277107750.96601707</v>
      </c>
      <c r="H92" s="14"/>
      <c r="I92" s="14"/>
      <c r="J92" s="7">
        <f t="shared" si="1"/>
        <v>500187254.82268405</v>
      </c>
      <c r="L92" s="15"/>
    </row>
    <row r="93" spans="1:12">
      <c r="A93" s="35"/>
      <c r="B93" s="31"/>
      <c r="C93" s="11" t="s">
        <v>69</v>
      </c>
      <c r="D93" s="7">
        <f>SUM(D8:D92)</f>
        <v>2818789913.7666664</v>
      </c>
      <c r="E93" s="7">
        <f t="shared" ref="E93:J93" si="2">SUM(E8:E92)</f>
        <v>311144045</v>
      </c>
      <c r="F93" s="7">
        <f t="shared" si="2"/>
        <v>754656583.65801024</v>
      </c>
      <c r="G93" s="7">
        <f t="shared" si="2"/>
        <v>2735752884.6182547</v>
      </c>
      <c r="H93" s="7">
        <f t="shared" si="2"/>
        <v>434694412.141321</v>
      </c>
      <c r="I93" s="7">
        <f t="shared" ref="I93" si="3">SUM(I8:I92)</f>
        <v>7532180</v>
      </c>
      <c r="J93" s="7">
        <f t="shared" si="2"/>
        <v>6751425974.1842537</v>
      </c>
      <c r="L93" s="15"/>
    </row>
    <row r="94" spans="1:12">
      <c r="H94" s="15"/>
      <c r="I94" s="15"/>
      <c r="J94" s="9"/>
    </row>
    <row r="95" spans="1:12">
      <c r="D95" s="15"/>
      <c r="E95" s="15"/>
      <c r="F95" s="15"/>
      <c r="G95" s="15"/>
      <c r="H95" s="15"/>
      <c r="I95" s="15"/>
      <c r="J95" s="15"/>
    </row>
    <row r="96" spans="1:12">
      <c r="E96" s="15"/>
      <c r="J96" s="9"/>
    </row>
    <row r="97" spans="10:10">
      <c r="J97" s="9"/>
    </row>
    <row r="98" spans="10:10">
      <c r="J98" s="9"/>
    </row>
    <row r="99" spans="10:10">
      <c r="J99" s="9"/>
    </row>
    <row r="100" spans="10:10">
      <c r="J100" s="9"/>
    </row>
    <row r="101" spans="10:10">
      <c r="J101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2023-06-30T11:48:56Z</cp:lastPrinted>
  <dcterms:created xsi:type="dcterms:W3CDTF">2021-07-01T15:06:33Z</dcterms:created>
  <dcterms:modified xsi:type="dcterms:W3CDTF">2023-11-03T13:43:00Z</dcterms:modified>
</cp:coreProperties>
</file>