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90" windowWidth="22935" windowHeight="9480" activeTab="1"/>
  </bookViews>
  <sheets>
    <sheet name="оценка" sheetId="1" r:id="rId1"/>
    <sheet name="результат" sheetId="2" r:id="rId2"/>
  </sheets>
  <definedNames>
    <definedName name="_xlnm.Print_Area" localSheetId="0">оценка!$A$1:$Z$64</definedName>
  </definedNames>
  <calcPr calcId="125725"/>
</workbook>
</file>

<file path=xl/calcChain.xml><?xml version="1.0" encoding="utf-8"?>
<calcChain xmlns="http://schemas.openxmlformats.org/spreadsheetml/2006/main">
  <c r="X37" i="1"/>
  <c r="U37"/>
  <c r="X35" l="1"/>
  <c r="X34"/>
  <c r="X33"/>
  <c r="X32"/>
  <c r="X31"/>
  <c r="X30"/>
  <c r="X29"/>
  <c r="X28"/>
  <c r="X27"/>
  <c r="X26"/>
  <c r="X25"/>
  <c r="X24"/>
  <c r="X23"/>
  <c r="X22"/>
  <c r="X21"/>
  <c r="X20"/>
  <c r="X19"/>
  <c r="X18"/>
  <c r="W36"/>
  <c r="W20" l="1"/>
  <c r="I20"/>
  <c r="J20" s="1"/>
  <c r="F20"/>
  <c r="W37" l="1"/>
  <c r="I37"/>
  <c r="F37"/>
  <c r="I36"/>
  <c r="F36"/>
  <c r="W35"/>
  <c r="I35"/>
  <c r="F35"/>
  <c r="W34"/>
  <c r="I34"/>
  <c r="J34" s="1"/>
  <c r="F34"/>
  <c r="W33"/>
  <c r="I33"/>
  <c r="F33"/>
  <c r="W32"/>
  <c r="I32"/>
  <c r="F32"/>
  <c r="W31"/>
  <c r="I31"/>
  <c r="F31"/>
  <c r="W30"/>
  <c r="I30"/>
  <c r="F30"/>
  <c r="W29"/>
  <c r="I29"/>
  <c r="F29"/>
  <c r="W28"/>
  <c r="I28"/>
  <c r="F28"/>
  <c r="W27"/>
  <c r="I27"/>
  <c r="F27"/>
  <c r="W26"/>
  <c r="I26"/>
  <c r="F26"/>
  <c r="W25"/>
  <c r="I25"/>
  <c r="F25"/>
  <c r="W24"/>
  <c r="I24"/>
  <c r="F24"/>
  <c r="W23"/>
  <c r="I23"/>
  <c r="F23"/>
  <c r="W22"/>
  <c r="I22"/>
  <c r="F22"/>
  <c r="W21"/>
  <c r="I21"/>
  <c r="F21"/>
  <c r="W19"/>
  <c r="I19"/>
  <c r="F19"/>
  <c r="W18"/>
  <c r="I18"/>
  <c r="F18"/>
  <c r="R17"/>
  <c r="I17"/>
  <c r="F17"/>
  <c r="M16"/>
  <c r="I16"/>
  <c r="F16"/>
  <c r="M15"/>
  <c r="I15"/>
  <c r="F15"/>
  <c r="M14"/>
  <c r="I14"/>
  <c r="F14"/>
  <c r="M13"/>
  <c r="I13"/>
  <c r="F13"/>
  <c r="M12"/>
  <c r="I12"/>
  <c r="F12"/>
  <c r="M11"/>
  <c r="I11"/>
  <c r="F11"/>
  <c r="M10"/>
  <c r="I10"/>
  <c r="F10"/>
  <c r="M9"/>
  <c r="I9"/>
  <c r="F9"/>
  <c r="J9" l="1"/>
  <c r="J24"/>
  <c r="J25"/>
  <c r="J35"/>
  <c r="J21"/>
  <c r="J27"/>
  <c r="J31"/>
  <c r="J17"/>
  <c r="J26"/>
  <c r="J29"/>
  <c r="J37"/>
  <c r="J12"/>
  <c r="J23"/>
  <c r="J32"/>
  <c r="J30"/>
  <c r="J22"/>
  <c r="J18"/>
  <c r="J33"/>
  <c r="J13"/>
  <c r="J11"/>
  <c r="J14"/>
  <c r="J16"/>
  <c r="J19"/>
  <c r="J15"/>
  <c r="J28"/>
  <c r="J10"/>
  <c r="J36"/>
</calcChain>
</file>

<file path=xl/sharedStrings.xml><?xml version="1.0" encoding="utf-8"?>
<sst xmlns="http://schemas.openxmlformats.org/spreadsheetml/2006/main" count="500" uniqueCount="117">
  <si>
    <t>Наименование групп медицинских организаций</t>
  </si>
  <si>
    <t>Наименование МО</t>
  </si>
  <si>
    <t>1 группа медицинских организаций (взрослое население)</t>
  </si>
  <si>
    <t>2 группа медицинских организаций (детское население)</t>
  </si>
  <si>
    <t>3 группа медицинских организаций (взрослое и детское население)</t>
  </si>
  <si>
    <t>Номера выполненных показателей результативности</t>
  </si>
  <si>
    <t>%</t>
  </si>
  <si>
    <t>% средний (для учета результативности &gt;=90)</t>
  </si>
  <si>
    <t xml:space="preserve">Мax количество показателей </t>
  </si>
  <si>
    <t xml:space="preserve">Количество выполненных показателей </t>
  </si>
  <si>
    <t>% выполнения показателей</t>
  </si>
  <si>
    <t>Мax количество баллов</t>
  </si>
  <si>
    <t>Количество выполненых баллов</t>
  </si>
  <si>
    <t>ОГБУЗ "Консультативно-диагностическая поликлиника №1"</t>
  </si>
  <si>
    <t>-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</si>
  <si>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</si>
  <si>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</si>
  <si>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</si>
  <si>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</si>
  <si>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</si>
  <si>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</si>
  <si>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ООО «Альфамед»</t>
  </si>
  <si>
    <t>ОГБУЗ "Детская клиническая больница"</t>
  </si>
  <si>
    <t>ОГБУЗ "Велижская ЦРБ"</t>
  </si>
  <si>
    <t>ОГБУЗ "Вяземская ЦРБ"</t>
  </si>
  <si>
    <t>ОГБУЗ "Демидовская ЦРБ"</t>
  </si>
  <si>
    <t>ОГБУЗ "Дорогобужская ЦРБ"</t>
  </si>
  <si>
    <t>ОГБУЗ "Гагаринская ЦРБ"</t>
  </si>
  <si>
    <t>ОГБУЗ "Ельнинская МБ"</t>
  </si>
  <si>
    <t>ОГБУЗ "Кардымовская ЦРБ"</t>
  </si>
  <si>
    <t>ОГБУЗ "Краснинская ЦРБ"</t>
  </si>
  <si>
    <t>ОГБУЗ "Монастырщинская ЦРБ"</t>
  </si>
  <si>
    <t>ОГБУЗ "Починковская РБ"</t>
  </si>
  <si>
    <t>ОГБУЗ "Рославльская ЦРБ"</t>
  </si>
  <si>
    <t>ОГБУЗ "Руднянская ЦРБ"</t>
  </si>
  <si>
    <t>ОГБУЗ "Сафоновская ЦРБ"</t>
  </si>
  <si>
    <t>ОГБУЗ "Смоленская ЦРБ"</t>
  </si>
  <si>
    <t>ОГБУЗ "Сычевская МБ"</t>
  </si>
  <si>
    <t>ОГБУЗ "Хиславичская ЦРБ"</t>
  </si>
  <si>
    <t>ОГБУЗ "Ярцевская ЦРБ"</t>
  </si>
  <si>
    <t xml:space="preserve">ЧУЗ Клиническая больница "РЖД-Медицина" г.Смоленск </t>
  </si>
  <si>
    <t xml:space="preserve">ФГБУЗ "МСЧ № 135" ФМБА России </t>
  </si>
  <si>
    <t>МЧУДПО "Клиника Медекс Смоленск"</t>
  </si>
  <si>
    <t>Наименование выполненных показателей результативности:</t>
  </si>
  <si>
    <t>1- Доля врачебных посещений с профилактической целью за период, от общего числа посещений за период (включая посещения на дому)</t>
  </si>
  <si>
    <t>6 -  Выполнение плана вакцинации взрослых граждан по эпидемиологическим показаниям за период (коронавирусная инфекция COVID-19)</t>
  </si>
  <si>
    <t xml:space="preserve">план посещений </t>
  </si>
  <si>
    <t xml:space="preserve">факт посещений </t>
  </si>
  <si>
    <t xml:space="preserve">план обращений </t>
  </si>
  <si>
    <t xml:space="preserve">факт обращений </t>
  </si>
  <si>
    <t xml:space="preserve">Оценка выполнения показателей результативности деятельности медицинских организаций за период декабрь 2022 года по май 2023 года </t>
  </si>
  <si>
    <t>Выпонение объемов амбулаторно-поликлинической помощи за декабрь 2022 - май  2023 года</t>
  </si>
  <si>
    <t>3 группа медицинских организаций (взрослое, детское население и оказание акушерско - гинекологической помощи)</t>
  </si>
  <si>
    <t>Приложение № 10</t>
  </si>
  <si>
    <t>1,6,7,9</t>
  </si>
  <si>
    <t>1,2,6,7,8,9,11,12</t>
  </si>
  <si>
    <t>1,6,7,9,11,12</t>
  </si>
  <si>
    <t>1,2,4,6,7,8,9,11,12</t>
  </si>
  <si>
    <t>1,5,6,7,8,9,11,12</t>
  </si>
  <si>
    <t>1,6,7,8,9,11,12</t>
  </si>
  <si>
    <t>6,7,11</t>
  </si>
  <si>
    <t>17,19,20</t>
  </si>
  <si>
    <t>1,6,7,8,12,13,20,21</t>
  </si>
  <si>
    <t>1,6,7,9,11,13,16,18,22,25</t>
  </si>
  <si>
    <t>1,6,9,11,13,14,22,25</t>
  </si>
  <si>
    <t>1,2,6,7,9,11,16,21,25</t>
  </si>
  <si>
    <t>1,2,4,5,6,7,9,11,13,16,17,18,19,20</t>
  </si>
  <si>
    <t>1,2,5,6,7,8,9,10,11,18,19,25</t>
  </si>
  <si>
    <t>1,2,5,6,7,9,11,12,18,25</t>
  </si>
  <si>
    <t>1,2,6,9,11,17,18,25</t>
  </si>
  <si>
    <t>1,2,6,9,10,12,22</t>
  </si>
  <si>
    <t>1,5,6,7,8,9,11,12,25</t>
  </si>
  <si>
    <t>1,2,6,8,9,11,13,17,21,25</t>
  </si>
  <si>
    <t>1,2,5,6,9,11,13,17,19,25</t>
  </si>
  <si>
    <t>1,2,4,5,6,8,9,10,11,12,16,17,18,19,21</t>
  </si>
  <si>
    <t>1,6,7,8,9,11,12,13,18,25</t>
  </si>
  <si>
    <t>1,2,5,6,7,8,9,11,12,13,16,17,19</t>
  </si>
  <si>
    <t>1,6,8,9,11,12,16,17,20,25</t>
  </si>
  <si>
    <t>1,2,5,6,9,11,12,18,19,20</t>
  </si>
  <si>
    <t>1,6,7,8,9,11,12,13,25</t>
  </si>
  <si>
    <t>1,5,6,9,10,11,12,16,17,18,22,25</t>
  </si>
  <si>
    <t>1,6,7,8</t>
  </si>
  <si>
    <t>Утверждено на заседании Комиссии по разработке Территориальной программы ОМС 26.06.2023</t>
  </si>
  <si>
    <t>2 - Доля взрослых  с болезнями системы кровообращения, выявленными впервые при профилактических медицинских осмотрах и диспансеризации за период, от общего числа взрослых пациентов с болезнями системы кровообращения с впервые в жизни установленным диагнозом за период</t>
  </si>
  <si>
    <t>3 - Доля взрослых  с установленным диагнозом злокачественное новообразование,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злокачественное новообразование за период</t>
  </si>
  <si>
    <t>4 - Доля взрослых  с установленным диагнозом хроническая обструктивная болезнь легких,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хроническая обструктивная легочная болезнь за период</t>
  </si>
  <si>
    <t>5 - Доля взрослых  с установленным диагнозом сахарный диабет,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сахарный диабет за период</t>
  </si>
  <si>
    <t>7 - Доля взрослых  с болезнями системы кровообращения, имеющих высокий риск преждевременной смерти, состоящих под диспансерным наблюдением, от общего числа взрослых пациентов с болезнями системы кровообращения, имеющих высокий риск преждевременной смерти, за период</t>
  </si>
  <si>
    <t>8 - Число взрослых  с болезнями системы кровообращения, имеющих высокий риск преждевременной смерти, которым за период оказана медицинская помощь вэкстренной и неотложной форме от общего числа взрослых пациентов с болезнями системы кровообращения, имеющих высокий риск преждевременной смерти, за период</t>
  </si>
  <si>
    <t>9 - Доля взрослых  с болезнями системы кровообращения, в отношении которых установлено диспансерное наблюдение за период, от общего числа взрослых пациентов с впервые в жизни установленным диагнозом болезни системы кровообращения за период</t>
  </si>
  <si>
    <t>10 - Доля взрослых  с установленным диагнозом хроническая обструктивная болезнь легких, в отношении которых установлено диспансерное наблюдение за период, от общего числа взрослых пациентов с впервые в жизни установленным диагнозом хроническая обструктивная болезнь легких за период</t>
  </si>
  <si>
    <t>11 - Доля взрослых  с установленным диагнозом сахарный диабет, в отношении которых установлено диспансерное наблюдение за период, от общего числа взрослых пациентов с впервые в жизни установленным диагнозом сахарный диабет за период</t>
  </si>
  <si>
    <t>12 - Доля взрослых  госпитализированных за период по экстренным показаниям в связи с обострением (декомпенсацией) состояний, по поводу которых пациент находится под диспансерным наблюдением, от общего числа взрослых пациентов, находящихся под диспансерным наблюдением за период</t>
  </si>
  <si>
    <t>13 - Доля взрослых  повторно госпитализированных за период по причине заболеваний сердечно-сосудистой системы или их осложнений в течение года с момента предыдущей госпитализации, от общего числа взрослых пациентов, госпитализированных за период по причине заболеваний сердечно-сосудистой системы или их осложнений</t>
  </si>
  <si>
    <t>14 - Доля взрослых  находящихся под диспансерным наблюдением по поводу сахарного диабета, у которых впервые зарегистрированы осложнения за период (диабетическая ретинопатия, диабетическая стопа), от общего числа взрослых, находящихся под диспансерным наблюдением по поводу сахарного диабета за период</t>
  </si>
  <si>
    <t>15 - Охват вакцинацией детей в рамках Национального календаря прививок</t>
  </si>
  <si>
    <t>16 - Доля детей, в отношении которых установлено диспансерное наблюдение по поводу болезней костно-мышечной системы и соединительной ткани за период, от общего числа детей с впервые в жизни установленными диагнозами болезней костно-мышечной системы и соединительной ткани за период</t>
  </si>
  <si>
    <t>17 - Доля детей, в отношении которых установлено диспансерное наблюдение по поводу болезней глаза и его придаточного аппарата за период, от общего числа детей с впервые в жизни установленными диагнозами болезней глаза и его придаточного аппарата за период</t>
  </si>
  <si>
    <t>18 - Доля детей, в отношении которых установлено диспансерное наблюдение по поводу болезней органов пищеварения за период, от общего числа детей с впервые в жизни установленными диагнозами болезней органов пищеварения за период</t>
  </si>
  <si>
    <t>19 - Доля детей, в отношении которых установлено диспансерное наблюдение по поводу болезней системы кровообращения за период от общего числа детей с впервые в жизни установленными диагнозами болезней системы кровообращения за период</t>
  </si>
  <si>
    <t>20 - Доля детей, в отношении которых установлено диспансерное наблюдение по поводу болезней эндокринной системы, расстройства питания и нарушения обмена веществ за период, от общего числа детей с впервые в жизни установленными диагнозами болезней эндокринной системы, расстройства питания и нарушения обмена веществ за период</t>
  </si>
  <si>
    <t>21 - Доля женщин, отказавшихся от искусственного прерывания беременности, от числа женщин, прошедших доабортное консультирование за период</t>
  </si>
  <si>
    <t>22 -Доля беременных женщин, вакцинированных от коронавирусной инфекции COVID-19, за период, от числа женщин, состоящих на учете по беременности и родам на начало периода</t>
  </si>
  <si>
    <t>23 - Доля женщин с установленным диагнозом злокачественное новообразование шейки матки, выявленным впервые при диспансеризации, от общего числа женщин с установленным диагнозом злокачественное новообразование шейки матки за период</t>
  </si>
  <si>
    <t>24 -Доля женщин с установленным диагнозом злокачественное новообразование молочной железы, выявленным впервые при диспансеризации, от общего числа женщин с установленным диагнозом злокачественное новообразование молочной железы за период</t>
  </si>
  <si>
    <t>25 - Доля беременных женщин, прошедших скрининг в части оценки антенатального развития плода за период, от общего числа женщин, состоявших на учете по поводу беременности и родов за период</t>
  </si>
  <si>
    <t xml:space="preserve">Результат оценки выполнения показателей результативности деятельности медицинских организаций за период декабрь 2022 года по май 2023 года </t>
  </si>
  <si>
    <t>№ п/п</t>
  </si>
  <si>
    <t>Выполнение показателей результативности, %</t>
  </si>
  <si>
    <t>Выполнение объёмов медицинской помощи, %</t>
  </si>
  <si>
    <t>Коэфициент к размеру выплат (выполнение объемов от 90% и выше-1,0,  от 80 - 90% -0,9, ниже 80% - 0,8</t>
  </si>
  <si>
    <t>Выплата по результатам оценки</t>
  </si>
  <si>
    <t>1 группа (выполнено до 40 процентов)</t>
  </si>
  <si>
    <t>не предусмотрена</t>
  </si>
  <si>
    <t>2 группа (выполнено от 40 процентов (включительно) до 60  процентов показателей результативности)</t>
  </si>
  <si>
    <t>предусмотрена</t>
  </si>
  <si>
    <t xml:space="preserve">3 группа (выполнено от 60 процентов (включительно) 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</si>
</sst>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"/>
    <numFmt numFmtId="165" formatCode="_-* #,##0\ _₽_-;\-* #,##0\ _₽_-;_-* &quot;-&quot;??\ _₽_-;_-@_-"/>
  </numFmts>
  <fonts count="12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7" fillId="0" borderId="0"/>
    <xf numFmtId="43" fontId="8" fillId="0" borderId="0" applyFont="0" applyFill="0" applyBorder="0" applyAlignment="0" applyProtection="0"/>
  </cellStyleXfs>
  <cellXfs count="70">
    <xf numFmtId="0" fontId="0" fillId="0" borderId="0" xfId="0"/>
    <xf numFmtId="0" fontId="0" fillId="2" borderId="0" xfId="0" applyFill="1"/>
    <xf numFmtId="0" fontId="1" fillId="2" borderId="0" xfId="0" applyFont="1" applyFill="1"/>
    <xf numFmtId="0" fontId="1" fillId="2" borderId="0" xfId="0" applyFont="1" applyFill="1" applyBorder="1" applyAlignment="1"/>
    <xf numFmtId="0" fontId="1" fillId="2" borderId="0" xfId="0" applyFont="1" applyFill="1" applyBorder="1" applyAlignment="1">
      <alignment horizontal="right"/>
    </xf>
    <xf numFmtId="0" fontId="1" fillId="0" borderId="0" xfId="0" applyFont="1" applyFill="1" applyAlignment="1"/>
    <xf numFmtId="0" fontId="1" fillId="0" borderId="0" xfId="0" applyFont="1" applyFill="1" applyAlignment="1">
      <alignment vertical="center" wrapText="1"/>
    </xf>
    <xf numFmtId="0" fontId="3" fillId="2" borderId="0" xfId="0" applyFont="1" applyFill="1"/>
    <xf numFmtId="0" fontId="2" fillId="2" borderId="0" xfId="0" applyFont="1" applyFill="1" applyBorder="1" applyAlignment="1"/>
    <xf numFmtId="0" fontId="2" fillId="2" borderId="0" xfId="0" applyFont="1" applyFill="1" applyBorder="1" applyAlignment="1">
      <alignment horizontal="right"/>
    </xf>
    <xf numFmtId="0" fontId="6" fillId="2" borderId="0" xfId="1" applyFont="1" applyFill="1"/>
    <xf numFmtId="0" fontId="4" fillId="2" borderId="0" xfId="1" applyFill="1"/>
    <xf numFmtId="0" fontId="6" fillId="2" borderId="2" xfId="1" applyFont="1" applyFill="1" applyBorder="1"/>
    <xf numFmtId="49" fontId="6" fillId="2" borderId="2" xfId="2" applyNumberFormat="1" applyFont="1" applyFill="1" applyBorder="1" applyAlignment="1" applyProtection="1">
      <alignment horizontal="left" wrapText="1"/>
    </xf>
    <xf numFmtId="4" fontId="6" fillId="2" borderId="2" xfId="1" applyNumberFormat="1" applyFont="1" applyFill="1" applyBorder="1" applyAlignment="1">
      <alignment horizontal="right"/>
    </xf>
    <xf numFmtId="0" fontId="6" fillId="2" borderId="2" xfId="1" applyFont="1" applyFill="1" applyBorder="1" applyAlignment="1">
      <alignment vertical="center"/>
    </xf>
    <xf numFmtId="3" fontId="6" fillId="2" borderId="0" xfId="1" applyNumberFormat="1" applyFont="1" applyFill="1"/>
    <xf numFmtId="165" fontId="6" fillId="2" borderId="2" xfId="4" applyNumberFormat="1" applyFont="1" applyFill="1" applyBorder="1" applyAlignment="1">
      <alignment horizontal="right"/>
    </xf>
    <xf numFmtId="3" fontId="6" fillId="2" borderId="2" xfId="1" applyNumberFormat="1" applyFont="1" applyFill="1" applyBorder="1" applyAlignment="1">
      <alignment horizontal="center"/>
    </xf>
    <xf numFmtId="10" fontId="6" fillId="2" borderId="2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>
      <alignment horizontal="center"/>
    </xf>
    <xf numFmtId="4" fontId="6" fillId="2" borderId="2" xfId="1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49" fontId="6" fillId="2" borderId="2" xfId="1" applyNumberFormat="1" applyFont="1" applyFill="1" applyBorder="1" applyAlignment="1">
      <alignment horizontal="left" wrapText="1"/>
    </xf>
    <xf numFmtId="0" fontId="6" fillId="2" borderId="0" xfId="1" applyFont="1" applyFill="1" applyAlignment="1">
      <alignment horizontal="left"/>
    </xf>
    <xf numFmtId="0" fontId="4" fillId="2" borderId="0" xfId="1" applyFill="1" applyAlignment="1">
      <alignment horizontal="left"/>
    </xf>
    <xf numFmtId="0" fontId="6" fillId="2" borderId="2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6" fillId="2" borderId="0" xfId="1" applyFont="1" applyFill="1" applyAlignment="1"/>
    <xf numFmtId="0" fontId="4" fillId="2" borderId="0" xfId="1" applyFill="1" applyAlignment="1"/>
    <xf numFmtId="0" fontId="1" fillId="0" borderId="0" xfId="0" applyFont="1" applyFill="1" applyAlignment="1">
      <alignment horizontal="right" vertical="center" wrapText="1"/>
    </xf>
    <xf numFmtId="0" fontId="1" fillId="2" borderId="0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3" fillId="0" borderId="0" xfId="0" applyFont="1"/>
    <xf numFmtId="0" fontId="3" fillId="2" borderId="2" xfId="0" applyFont="1" applyFill="1" applyBorder="1" applyAlignment="1">
      <alignment horizontal="center" vertical="center" wrapText="1"/>
    </xf>
    <xf numFmtId="164" fontId="6" fillId="2" borderId="2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5" fontId="3" fillId="3" borderId="2" xfId="4" applyNumberFormat="1" applyFont="1" applyFill="1" applyBorder="1" applyAlignment="1">
      <alignment horizontal="center"/>
    </xf>
    <xf numFmtId="165" fontId="3" fillId="0" borderId="2" xfId="4" applyNumberFormat="1" applyFont="1" applyBorder="1" applyAlignment="1">
      <alignment horizontal="center"/>
    </xf>
    <xf numFmtId="43" fontId="3" fillId="0" borderId="2" xfId="4" applyFont="1" applyBorder="1"/>
    <xf numFmtId="164" fontId="6" fillId="2" borderId="2" xfId="1" applyNumberFormat="1" applyFont="1" applyFill="1" applyBorder="1" applyAlignment="1">
      <alignment horizontal="center" wrapText="1"/>
    </xf>
    <xf numFmtId="43" fontId="3" fillId="0" borderId="2" xfId="4" applyFont="1" applyBorder="1" applyAlignment="1">
      <alignment horizontal="center"/>
    </xf>
    <xf numFmtId="43" fontId="3" fillId="2" borderId="2" xfId="4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49" fontId="6" fillId="2" borderId="1" xfId="2" applyNumberFormat="1" applyFont="1" applyFill="1" applyBorder="1" applyAlignment="1" applyProtection="1">
      <alignment horizontal="left" wrapText="1"/>
    </xf>
    <xf numFmtId="43" fontId="3" fillId="0" borderId="1" xfId="4" applyFont="1" applyBorder="1" applyAlignment="1">
      <alignment horizontal="center"/>
    </xf>
    <xf numFmtId="0" fontId="0" fillId="0" borderId="2" xfId="0" applyBorder="1"/>
    <xf numFmtId="43" fontId="3" fillId="0" borderId="0" xfId="4" applyFont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0" xfId="1" applyNumberFormat="1" applyFont="1" applyFill="1" applyAlignment="1">
      <alignment wrapText="1"/>
    </xf>
    <xf numFmtId="0" fontId="9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right"/>
    </xf>
    <xf numFmtId="0" fontId="5" fillId="2" borderId="1" xfId="1" applyFont="1" applyFill="1" applyBorder="1" applyAlignment="1">
      <alignment horizontal="center" vertical="center" wrapText="1"/>
    </xf>
    <xf numFmtId="0" fontId="5" fillId="2" borderId="9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6" fillId="2" borderId="0" xfId="1" applyNumberFormat="1" applyFont="1" applyFill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11" fillId="3" borderId="2" xfId="1" applyFont="1" applyFill="1" applyBorder="1" applyAlignment="1">
      <alignment horizontal="center" vertical="center"/>
    </xf>
    <xf numFmtId="0" fontId="11" fillId="3" borderId="3" xfId="1" applyFont="1" applyFill="1" applyBorder="1" applyAlignment="1">
      <alignment horizontal="center" vertical="center" wrapText="1"/>
    </xf>
    <xf numFmtId="0" fontId="11" fillId="3" borderId="4" xfId="1" applyFont="1" applyFill="1" applyBorder="1" applyAlignment="1">
      <alignment horizontal="center" vertical="center" wrapText="1"/>
    </xf>
    <xf numFmtId="0" fontId="11" fillId="3" borderId="5" xfId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3"/>
    <cellStyle name="Обычный 3" xfId="1"/>
    <cellStyle name="Обычный_МЕДИКАМЕНТЫ" xfId="2"/>
    <cellStyle name="Финансовый" xfId="4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64"/>
  <sheetViews>
    <sheetView zoomScale="90" zoomScaleNormal="90" workbookViewId="0">
      <selection activeCell="A64" sqref="A1:Z64"/>
    </sheetView>
  </sheetViews>
  <sheetFormatPr defaultColWidth="8.85546875" defaultRowHeight="12.75"/>
  <cols>
    <col min="1" max="1" width="13.28515625" style="11" customWidth="1"/>
    <col min="2" max="2" width="3.42578125" style="11" customWidth="1"/>
    <col min="3" max="3" width="27.5703125" style="29" customWidth="1"/>
    <col min="4" max="4" width="11.85546875" style="11" customWidth="1"/>
    <col min="5" max="5" width="11.140625" style="11" customWidth="1"/>
    <col min="6" max="6" width="7.140625" style="11" customWidth="1"/>
    <col min="7" max="7" width="12.140625" style="11" customWidth="1"/>
    <col min="8" max="8" width="11" style="11" customWidth="1"/>
    <col min="9" max="9" width="8.140625" style="11" customWidth="1"/>
    <col min="10" max="11" width="10" style="11" customWidth="1"/>
    <col min="12" max="12" width="12.140625" style="11" customWidth="1"/>
    <col min="13" max="13" width="9.7109375" style="11" customWidth="1"/>
    <col min="14" max="14" width="8.28515625" style="11" customWidth="1"/>
    <col min="15" max="15" width="12.140625" style="11" customWidth="1"/>
    <col min="16" max="16" width="9.7109375" style="11" customWidth="1"/>
    <col min="17" max="17" width="10.7109375" style="11" customWidth="1"/>
    <col min="18" max="18" width="9.7109375" style="11" customWidth="1"/>
    <col min="19" max="19" width="8.140625" style="11" customWidth="1"/>
    <col min="20" max="20" width="9" style="11" customWidth="1"/>
    <col min="21" max="21" width="9.5703125" style="11" customWidth="1"/>
    <col min="22" max="22" width="10.140625" style="11" customWidth="1"/>
    <col min="23" max="23" width="9.42578125" style="11" customWidth="1"/>
    <col min="24" max="24" width="7.7109375" style="11" customWidth="1"/>
    <col min="25" max="25" width="9.140625" style="11" customWidth="1"/>
    <col min="26" max="26" width="29.28515625" style="25" customWidth="1"/>
    <col min="27" max="29" width="8.85546875" style="11" customWidth="1"/>
    <col min="30" max="16384" width="8.85546875" style="11"/>
  </cols>
  <sheetData>
    <row r="1" spans="1:41" s="1" customFormat="1" ht="27.6" customHeight="1">
      <c r="B1" s="2"/>
      <c r="C1" s="2"/>
      <c r="D1" s="2"/>
      <c r="E1" s="2"/>
      <c r="F1" s="2"/>
      <c r="G1" s="2"/>
      <c r="H1" s="3"/>
      <c r="I1" s="3"/>
      <c r="J1" s="4"/>
      <c r="K1" s="4"/>
      <c r="L1" s="4"/>
      <c r="M1" s="4"/>
      <c r="N1" s="4"/>
      <c r="S1" s="4"/>
      <c r="T1" s="4"/>
      <c r="U1" s="4"/>
      <c r="V1" s="4"/>
      <c r="W1" s="4"/>
      <c r="X1" s="4"/>
      <c r="Y1" s="31" t="s">
        <v>53</v>
      </c>
      <c r="Z1" s="3"/>
      <c r="AA1" s="3"/>
      <c r="AB1" s="3"/>
    </row>
    <row r="2" spans="1:41" s="1" customFormat="1" ht="15.6" customHeight="1">
      <c r="A2" s="48" t="s">
        <v>82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</row>
    <row r="3" spans="1:41" s="1" customFormat="1" ht="23.45" customHeight="1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</row>
    <row r="4" spans="1:41" s="1" customFormat="1" ht="23.45" customHeight="1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</row>
    <row r="5" spans="1:41" s="1" customFormat="1" ht="18" customHeight="1">
      <c r="A5" s="52" t="s">
        <v>50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7"/>
    </row>
    <row r="6" spans="1:41" s="1" customFormat="1" ht="15">
      <c r="A6" s="7"/>
      <c r="B6" s="8"/>
      <c r="C6" s="8"/>
      <c r="D6" s="8"/>
      <c r="E6" s="8"/>
      <c r="F6" s="9"/>
      <c r="G6" s="9"/>
      <c r="H6" s="53"/>
      <c r="I6" s="53"/>
      <c r="J6" s="53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22"/>
      <c r="AA6" s="7"/>
    </row>
    <row r="7" spans="1:41" ht="27" customHeight="1">
      <c r="A7" s="54" t="s">
        <v>0</v>
      </c>
      <c r="B7" s="56"/>
      <c r="C7" s="57" t="s">
        <v>1</v>
      </c>
      <c r="D7" s="58" t="s">
        <v>51</v>
      </c>
      <c r="E7" s="59"/>
      <c r="F7" s="59"/>
      <c r="G7" s="59"/>
      <c r="H7" s="59"/>
      <c r="I7" s="59"/>
      <c r="J7" s="60"/>
      <c r="K7" s="58" t="s">
        <v>2</v>
      </c>
      <c r="L7" s="59"/>
      <c r="M7" s="59"/>
      <c r="N7" s="59"/>
      <c r="O7" s="60"/>
      <c r="P7" s="58" t="s">
        <v>3</v>
      </c>
      <c r="Q7" s="59"/>
      <c r="R7" s="59"/>
      <c r="S7" s="59"/>
      <c r="T7" s="60"/>
      <c r="U7" s="61" t="s">
        <v>4</v>
      </c>
      <c r="V7" s="62"/>
      <c r="W7" s="62"/>
      <c r="X7" s="62"/>
      <c r="Y7" s="63"/>
      <c r="Z7" s="54" t="s">
        <v>5</v>
      </c>
      <c r="AA7" s="10"/>
    </row>
    <row r="8" spans="1:41" ht="76.150000000000006" customHeight="1">
      <c r="A8" s="55"/>
      <c r="B8" s="56"/>
      <c r="C8" s="57"/>
      <c r="D8" s="27" t="s">
        <v>46</v>
      </c>
      <c r="E8" s="27" t="s">
        <v>47</v>
      </c>
      <c r="F8" s="27" t="s">
        <v>6</v>
      </c>
      <c r="G8" s="27" t="s">
        <v>48</v>
      </c>
      <c r="H8" s="27" t="s">
        <v>49</v>
      </c>
      <c r="I8" s="27" t="s">
        <v>6</v>
      </c>
      <c r="J8" s="27" t="s">
        <v>7</v>
      </c>
      <c r="K8" s="27" t="s">
        <v>8</v>
      </c>
      <c r="L8" s="27" t="s">
        <v>9</v>
      </c>
      <c r="M8" s="27" t="s">
        <v>10</v>
      </c>
      <c r="N8" s="27" t="s">
        <v>11</v>
      </c>
      <c r="O8" s="27" t="s">
        <v>12</v>
      </c>
      <c r="P8" s="27" t="s">
        <v>8</v>
      </c>
      <c r="Q8" s="27" t="s">
        <v>9</v>
      </c>
      <c r="R8" s="27" t="s">
        <v>10</v>
      </c>
      <c r="S8" s="27" t="s">
        <v>11</v>
      </c>
      <c r="T8" s="27" t="s">
        <v>12</v>
      </c>
      <c r="U8" s="27" t="s">
        <v>8</v>
      </c>
      <c r="V8" s="27" t="s">
        <v>9</v>
      </c>
      <c r="W8" s="27" t="s">
        <v>10</v>
      </c>
      <c r="X8" s="27" t="s">
        <v>11</v>
      </c>
      <c r="Y8" s="27" t="s">
        <v>12</v>
      </c>
      <c r="Z8" s="55"/>
      <c r="AA8" s="10"/>
    </row>
    <row r="9" spans="1:41" ht="48" customHeight="1">
      <c r="A9" s="50" t="s">
        <v>2</v>
      </c>
      <c r="B9" s="12">
        <v>1</v>
      </c>
      <c r="C9" s="13" t="s">
        <v>13</v>
      </c>
      <c r="D9" s="17">
        <v>37631</v>
      </c>
      <c r="E9" s="17">
        <v>28660</v>
      </c>
      <c r="F9" s="14">
        <f>E9/D9*100</f>
        <v>76.160612261167657</v>
      </c>
      <c r="G9" s="17">
        <v>21395</v>
      </c>
      <c r="H9" s="17">
        <v>23363</v>
      </c>
      <c r="I9" s="14">
        <f>H9/G9*100</f>
        <v>109.19841084365507</v>
      </c>
      <c r="J9" s="14">
        <f>(F9+I9)/2</f>
        <v>92.679511552411356</v>
      </c>
      <c r="K9" s="18">
        <v>14</v>
      </c>
      <c r="L9" s="18">
        <v>4</v>
      </c>
      <c r="M9" s="19">
        <f>L9/K9</f>
        <v>0.2857142857142857</v>
      </c>
      <c r="N9" s="18">
        <v>19</v>
      </c>
      <c r="O9" s="20">
        <v>5</v>
      </c>
      <c r="P9" s="18" t="s">
        <v>14</v>
      </c>
      <c r="Q9" s="18" t="s">
        <v>14</v>
      </c>
      <c r="R9" s="18" t="s">
        <v>14</v>
      </c>
      <c r="S9" s="18" t="s">
        <v>14</v>
      </c>
      <c r="T9" s="18" t="s">
        <v>14</v>
      </c>
      <c r="U9" s="18" t="s">
        <v>14</v>
      </c>
      <c r="V9" s="20" t="s">
        <v>14</v>
      </c>
      <c r="W9" s="18" t="s">
        <v>14</v>
      </c>
      <c r="X9" s="18" t="s">
        <v>14</v>
      </c>
      <c r="Y9" s="20" t="s">
        <v>14</v>
      </c>
      <c r="Z9" s="23" t="s">
        <v>54</v>
      </c>
      <c r="AA9" s="10"/>
    </row>
    <row r="10" spans="1:41" ht="15">
      <c r="A10" s="50"/>
      <c r="B10" s="12">
        <v>2</v>
      </c>
      <c r="C10" s="13" t="s">
        <v>15</v>
      </c>
      <c r="D10" s="17">
        <v>40283</v>
      </c>
      <c r="E10" s="17">
        <v>44383</v>
      </c>
      <c r="F10" s="14">
        <f t="shared" ref="F10:F34" si="0">E10/D10*100</f>
        <v>110.17799071568652</v>
      </c>
      <c r="G10" s="17">
        <v>31870</v>
      </c>
      <c r="H10" s="17">
        <v>23430</v>
      </c>
      <c r="I10" s="14">
        <f t="shared" ref="I10:I34" si="1">H10/G10*100</f>
        <v>73.517414496391581</v>
      </c>
      <c r="J10" s="14">
        <f>(F10+I10)/2</f>
        <v>91.84770260603905</v>
      </c>
      <c r="K10" s="18">
        <v>14</v>
      </c>
      <c r="L10" s="18">
        <v>8</v>
      </c>
      <c r="M10" s="19">
        <f>L10/K10</f>
        <v>0.5714285714285714</v>
      </c>
      <c r="N10" s="18">
        <v>19</v>
      </c>
      <c r="O10" s="20">
        <v>9</v>
      </c>
      <c r="P10" s="18" t="s">
        <v>14</v>
      </c>
      <c r="Q10" s="18" t="s">
        <v>14</v>
      </c>
      <c r="R10" s="18" t="s">
        <v>14</v>
      </c>
      <c r="S10" s="18" t="s">
        <v>14</v>
      </c>
      <c r="T10" s="18" t="s">
        <v>14</v>
      </c>
      <c r="U10" s="18" t="s">
        <v>14</v>
      </c>
      <c r="V10" s="20" t="s">
        <v>14</v>
      </c>
      <c r="W10" s="18" t="s">
        <v>14</v>
      </c>
      <c r="X10" s="18" t="s">
        <v>14</v>
      </c>
      <c r="Y10" s="20" t="s">
        <v>14</v>
      </c>
      <c r="Z10" s="23" t="s">
        <v>55</v>
      </c>
      <c r="AA10" s="10"/>
    </row>
    <row r="11" spans="1:41" ht="15">
      <c r="A11" s="50"/>
      <c r="B11" s="12">
        <v>3</v>
      </c>
      <c r="C11" s="13" t="s">
        <v>16</v>
      </c>
      <c r="D11" s="17">
        <v>33148</v>
      </c>
      <c r="E11" s="17">
        <v>30871</v>
      </c>
      <c r="F11" s="14">
        <f t="shared" si="0"/>
        <v>93.130807288524196</v>
      </c>
      <c r="G11" s="17">
        <v>22261</v>
      </c>
      <c r="H11" s="17">
        <v>15715</v>
      </c>
      <c r="I11" s="14">
        <f t="shared" si="1"/>
        <v>70.594312923947712</v>
      </c>
      <c r="J11" s="14">
        <f>(F11+I11)/2</f>
        <v>81.862560106235946</v>
      </c>
      <c r="K11" s="18">
        <v>14</v>
      </c>
      <c r="L11" s="18">
        <v>8</v>
      </c>
      <c r="M11" s="19">
        <f t="shared" ref="M11:M16" si="2">L11/K11</f>
        <v>0.5714285714285714</v>
      </c>
      <c r="N11" s="18">
        <v>19</v>
      </c>
      <c r="O11" s="20">
        <v>11</v>
      </c>
      <c r="P11" s="18" t="s">
        <v>14</v>
      </c>
      <c r="Q11" s="18" t="s">
        <v>14</v>
      </c>
      <c r="R11" s="18" t="s">
        <v>14</v>
      </c>
      <c r="S11" s="18" t="s">
        <v>14</v>
      </c>
      <c r="T11" s="18" t="s">
        <v>14</v>
      </c>
      <c r="U11" s="18" t="s">
        <v>14</v>
      </c>
      <c r="V11" s="20" t="s">
        <v>14</v>
      </c>
      <c r="W11" s="18" t="s">
        <v>14</v>
      </c>
      <c r="X11" s="18" t="s">
        <v>14</v>
      </c>
      <c r="Y11" s="20" t="s">
        <v>14</v>
      </c>
      <c r="Z11" s="23" t="s">
        <v>55</v>
      </c>
      <c r="AA11" s="10"/>
    </row>
    <row r="12" spans="1:41" ht="15">
      <c r="A12" s="50"/>
      <c r="B12" s="12">
        <v>4</v>
      </c>
      <c r="C12" s="13" t="s">
        <v>17</v>
      </c>
      <c r="D12" s="17">
        <v>44920</v>
      </c>
      <c r="E12" s="17">
        <v>47981</v>
      </c>
      <c r="F12" s="14">
        <f t="shared" si="0"/>
        <v>106.81433659839715</v>
      </c>
      <c r="G12" s="17">
        <v>32130</v>
      </c>
      <c r="H12" s="17">
        <v>11785</v>
      </c>
      <c r="I12" s="14">
        <f t="shared" si="1"/>
        <v>36.679116090880797</v>
      </c>
      <c r="J12" s="14">
        <f t="shared" ref="J12:J34" si="3">(F12+I12)/2</f>
        <v>71.746726344638972</v>
      </c>
      <c r="K12" s="18">
        <v>14</v>
      </c>
      <c r="L12" s="18">
        <v>6</v>
      </c>
      <c r="M12" s="19">
        <f t="shared" si="2"/>
        <v>0.42857142857142855</v>
      </c>
      <c r="N12" s="18">
        <v>19</v>
      </c>
      <c r="O12" s="20">
        <v>7.5</v>
      </c>
      <c r="P12" s="18" t="s">
        <v>14</v>
      </c>
      <c r="Q12" s="18" t="s">
        <v>14</v>
      </c>
      <c r="R12" s="18" t="s">
        <v>14</v>
      </c>
      <c r="S12" s="18" t="s">
        <v>14</v>
      </c>
      <c r="T12" s="18" t="s">
        <v>14</v>
      </c>
      <c r="U12" s="18" t="s">
        <v>14</v>
      </c>
      <c r="V12" s="20" t="s">
        <v>14</v>
      </c>
      <c r="W12" s="18" t="s">
        <v>14</v>
      </c>
      <c r="X12" s="18" t="s">
        <v>14</v>
      </c>
      <c r="Y12" s="20" t="s">
        <v>14</v>
      </c>
      <c r="Z12" s="23" t="s">
        <v>56</v>
      </c>
      <c r="AA12" s="10"/>
    </row>
    <row r="13" spans="1:41" ht="15">
      <c r="A13" s="50"/>
      <c r="B13" s="12">
        <v>5</v>
      </c>
      <c r="C13" s="13" t="s">
        <v>18</v>
      </c>
      <c r="D13" s="17">
        <v>27873</v>
      </c>
      <c r="E13" s="17">
        <v>26871</v>
      </c>
      <c r="F13" s="14">
        <f t="shared" si="0"/>
        <v>96.405123237541716</v>
      </c>
      <c r="G13" s="17">
        <v>18400</v>
      </c>
      <c r="H13" s="17">
        <v>18115</v>
      </c>
      <c r="I13" s="14">
        <f t="shared" si="1"/>
        <v>98.451086956521735</v>
      </c>
      <c r="J13" s="14">
        <f t="shared" si="3"/>
        <v>97.428105097031732</v>
      </c>
      <c r="K13" s="18">
        <v>14</v>
      </c>
      <c r="L13" s="18">
        <v>9</v>
      </c>
      <c r="M13" s="19">
        <f t="shared" si="2"/>
        <v>0.6428571428571429</v>
      </c>
      <c r="N13" s="18">
        <v>19</v>
      </c>
      <c r="O13" s="20">
        <v>11.5</v>
      </c>
      <c r="P13" s="18" t="s">
        <v>14</v>
      </c>
      <c r="Q13" s="18" t="s">
        <v>14</v>
      </c>
      <c r="R13" s="18" t="s">
        <v>14</v>
      </c>
      <c r="S13" s="18" t="s">
        <v>14</v>
      </c>
      <c r="T13" s="18" t="s">
        <v>14</v>
      </c>
      <c r="U13" s="18" t="s">
        <v>14</v>
      </c>
      <c r="V13" s="20" t="s">
        <v>14</v>
      </c>
      <c r="W13" s="18" t="s">
        <v>14</v>
      </c>
      <c r="X13" s="18" t="s">
        <v>14</v>
      </c>
      <c r="Y13" s="20" t="s">
        <v>14</v>
      </c>
      <c r="Z13" s="23" t="s">
        <v>57</v>
      </c>
      <c r="AA13" s="10"/>
    </row>
    <row r="14" spans="1:41" ht="15">
      <c r="A14" s="50"/>
      <c r="B14" s="12">
        <v>6</v>
      </c>
      <c r="C14" s="13" t="s">
        <v>19</v>
      </c>
      <c r="D14" s="17">
        <v>29898</v>
      </c>
      <c r="E14" s="17">
        <v>25263</v>
      </c>
      <c r="F14" s="14">
        <f t="shared" si="0"/>
        <v>84.497290788681511</v>
      </c>
      <c r="G14" s="17">
        <v>18857</v>
      </c>
      <c r="H14" s="17">
        <v>18723</v>
      </c>
      <c r="I14" s="14">
        <f t="shared" si="1"/>
        <v>99.289388555973915</v>
      </c>
      <c r="J14" s="14">
        <f t="shared" si="3"/>
        <v>91.893339672327713</v>
      </c>
      <c r="K14" s="18">
        <v>14</v>
      </c>
      <c r="L14" s="18">
        <v>8</v>
      </c>
      <c r="M14" s="19">
        <f t="shared" si="2"/>
        <v>0.5714285714285714</v>
      </c>
      <c r="N14" s="18">
        <v>19</v>
      </c>
      <c r="O14" s="20">
        <v>8.5</v>
      </c>
      <c r="P14" s="18" t="s">
        <v>14</v>
      </c>
      <c r="Q14" s="18" t="s">
        <v>14</v>
      </c>
      <c r="R14" s="18" t="s">
        <v>14</v>
      </c>
      <c r="S14" s="18" t="s">
        <v>14</v>
      </c>
      <c r="T14" s="18" t="s">
        <v>14</v>
      </c>
      <c r="U14" s="18" t="s">
        <v>14</v>
      </c>
      <c r="V14" s="20" t="s">
        <v>14</v>
      </c>
      <c r="W14" s="18" t="s">
        <v>14</v>
      </c>
      <c r="X14" s="18" t="s">
        <v>14</v>
      </c>
      <c r="Y14" s="20" t="s">
        <v>14</v>
      </c>
      <c r="Z14" s="23" t="s">
        <v>58</v>
      </c>
      <c r="AA14" s="10"/>
    </row>
    <row r="15" spans="1:41" ht="27" customHeight="1">
      <c r="A15" s="50"/>
      <c r="B15" s="12">
        <v>7</v>
      </c>
      <c r="C15" s="13" t="s">
        <v>20</v>
      </c>
      <c r="D15" s="17">
        <v>22961</v>
      </c>
      <c r="E15" s="17">
        <v>20268</v>
      </c>
      <c r="F15" s="14">
        <f t="shared" si="0"/>
        <v>88.27141675014154</v>
      </c>
      <c r="G15" s="17">
        <v>15167</v>
      </c>
      <c r="H15" s="17">
        <v>8235</v>
      </c>
      <c r="I15" s="14">
        <f>H15/G15*100</f>
        <v>54.295509988791459</v>
      </c>
      <c r="J15" s="14">
        <f t="shared" si="3"/>
        <v>71.283463369466503</v>
      </c>
      <c r="K15" s="18">
        <v>14</v>
      </c>
      <c r="L15" s="18">
        <v>7</v>
      </c>
      <c r="M15" s="19">
        <f t="shared" si="2"/>
        <v>0.5</v>
      </c>
      <c r="N15" s="18">
        <v>19</v>
      </c>
      <c r="O15" s="20">
        <v>7.5</v>
      </c>
      <c r="P15" s="18" t="s">
        <v>14</v>
      </c>
      <c r="Q15" s="18" t="s">
        <v>14</v>
      </c>
      <c r="R15" s="18" t="s">
        <v>14</v>
      </c>
      <c r="S15" s="18" t="s">
        <v>14</v>
      </c>
      <c r="T15" s="18" t="s">
        <v>14</v>
      </c>
      <c r="U15" s="18" t="s">
        <v>14</v>
      </c>
      <c r="V15" s="20" t="s">
        <v>14</v>
      </c>
      <c r="W15" s="18" t="s">
        <v>14</v>
      </c>
      <c r="X15" s="18" t="s">
        <v>14</v>
      </c>
      <c r="Y15" s="20" t="s">
        <v>14</v>
      </c>
      <c r="Z15" s="23" t="s">
        <v>59</v>
      </c>
      <c r="AA15" s="10"/>
    </row>
    <row r="16" spans="1:41" ht="15">
      <c r="A16" s="50"/>
      <c r="B16" s="12">
        <v>8</v>
      </c>
      <c r="C16" s="13" t="s">
        <v>21</v>
      </c>
      <c r="D16" s="17">
        <v>2562</v>
      </c>
      <c r="E16" s="17">
        <v>4323</v>
      </c>
      <c r="F16" s="14">
        <f>E16/D16*100</f>
        <v>168.73536299765809</v>
      </c>
      <c r="G16" s="17">
        <v>3777</v>
      </c>
      <c r="H16" s="17">
        <v>2239</v>
      </c>
      <c r="I16" s="14">
        <f>H16/G16*100</f>
        <v>59.279851734180568</v>
      </c>
      <c r="J16" s="14">
        <f>(F16+I16)/2</f>
        <v>114.00760736591933</v>
      </c>
      <c r="K16" s="18">
        <v>13</v>
      </c>
      <c r="L16" s="18">
        <v>3</v>
      </c>
      <c r="M16" s="19">
        <f t="shared" si="2"/>
        <v>0.23076923076923078</v>
      </c>
      <c r="N16" s="18">
        <v>18</v>
      </c>
      <c r="O16" s="20">
        <v>5</v>
      </c>
      <c r="P16" s="18" t="s">
        <v>14</v>
      </c>
      <c r="Q16" s="18" t="s">
        <v>14</v>
      </c>
      <c r="R16" s="18" t="s">
        <v>14</v>
      </c>
      <c r="S16" s="18" t="s">
        <v>14</v>
      </c>
      <c r="T16" s="18" t="s">
        <v>14</v>
      </c>
      <c r="U16" s="18" t="s">
        <v>14</v>
      </c>
      <c r="V16" s="20" t="s">
        <v>14</v>
      </c>
      <c r="W16" s="18" t="s">
        <v>14</v>
      </c>
      <c r="X16" s="18" t="s">
        <v>14</v>
      </c>
      <c r="Y16" s="20" t="s">
        <v>14</v>
      </c>
      <c r="Z16" s="23" t="s">
        <v>60</v>
      </c>
      <c r="AA16" s="10"/>
    </row>
    <row r="17" spans="1:27" ht="75">
      <c r="A17" s="26" t="s">
        <v>3</v>
      </c>
      <c r="B17" s="15">
        <v>1</v>
      </c>
      <c r="C17" s="13" t="s">
        <v>22</v>
      </c>
      <c r="D17" s="17">
        <v>149986</v>
      </c>
      <c r="E17" s="17">
        <v>153042</v>
      </c>
      <c r="F17" s="14">
        <f>E17/D17*100</f>
        <v>102.03752350219352</v>
      </c>
      <c r="G17" s="17">
        <v>67048</v>
      </c>
      <c r="H17" s="17">
        <v>70716</v>
      </c>
      <c r="I17" s="14">
        <f>H17/G17*100</f>
        <v>105.47070755279799</v>
      </c>
      <c r="J17" s="14">
        <f>(F17+I17)/2</f>
        <v>103.75411552749576</v>
      </c>
      <c r="K17" s="18" t="s">
        <v>14</v>
      </c>
      <c r="L17" s="18" t="s">
        <v>14</v>
      </c>
      <c r="M17" s="18" t="s">
        <v>14</v>
      </c>
      <c r="N17" s="18" t="s">
        <v>14</v>
      </c>
      <c r="O17" s="18" t="s">
        <v>14</v>
      </c>
      <c r="P17" s="18">
        <v>6</v>
      </c>
      <c r="Q17" s="18">
        <v>3</v>
      </c>
      <c r="R17" s="20">
        <f>Q17/P17*100</f>
        <v>50</v>
      </c>
      <c r="S17" s="18">
        <v>7</v>
      </c>
      <c r="T17" s="20">
        <v>3.5</v>
      </c>
      <c r="U17" s="21"/>
      <c r="V17" s="18"/>
      <c r="W17" s="21"/>
      <c r="X17" s="21"/>
      <c r="Y17" s="18"/>
      <c r="Z17" s="23" t="s">
        <v>61</v>
      </c>
      <c r="AA17" s="10"/>
    </row>
    <row r="18" spans="1:27" ht="15">
      <c r="A18" s="50" t="s">
        <v>52</v>
      </c>
      <c r="B18" s="12">
        <v>1</v>
      </c>
      <c r="C18" s="13" t="s">
        <v>23</v>
      </c>
      <c r="D18" s="17">
        <v>11445</v>
      </c>
      <c r="E18" s="17">
        <v>13730</v>
      </c>
      <c r="F18" s="14">
        <f>E18/D18*100</f>
        <v>119.9650502402796</v>
      </c>
      <c r="G18" s="17">
        <v>7621</v>
      </c>
      <c r="H18" s="17">
        <v>4266</v>
      </c>
      <c r="I18" s="14">
        <f>H18/G18*100</f>
        <v>55.976905917858545</v>
      </c>
      <c r="J18" s="14">
        <f>(F18+I18)/2</f>
        <v>87.97097807906907</v>
      </c>
      <c r="K18" s="18" t="s">
        <v>14</v>
      </c>
      <c r="L18" s="18" t="s">
        <v>14</v>
      </c>
      <c r="M18" s="18" t="s">
        <v>14</v>
      </c>
      <c r="N18" s="18" t="s">
        <v>14</v>
      </c>
      <c r="O18" s="18" t="s">
        <v>14</v>
      </c>
      <c r="P18" s="18" t="s">
        <v>14</v>
      </c>
      <c r="Q18" s="18" t="s">
        <v>14</v>
      </c>
      <c r="R18" s="18" t="s">
        <v>14</v>
      </c>
      <c r="S18" s="18" t="s">
        <v>14</v>
      </c>
      <c r="T18" s="18" t="s">
        <v>14</v>
      </c>
      <c r="U18" s="18">
        <v>25</v>
      </c>
      <c r="V18" s="18">
        <v>8</v>
      </c>
      <c r="W18" s="21">
        <f t="shared" ref="W18:W37" si="4">V18/U18*100</f>
        <v>32</v>
      </c>
      <c r="X18" s="18">
        <f>19+7+6</f>
        <v>32</v>
      </c>
      <c r="Y18" s="20">
        <v>8</v>
      </c>
      <c r="Z18" s="23" t="s">
        <v>62</v>
      </c>
      <c r="AA18" s="10"/>
    </row>
    <row r="19" spans="1:27" ht="15">
      <c r="A19" s="50"/>
      <c r="B19" s="12">
        <v>2</v>
      </c>
      <c r="C19" s="13" t="s">
        <v>24</v>
      </c>
      <c r="D19" s="17">
        <v>71565</v>
      </c>
      <c r="E19" s="17">
        <v>53813</v>
      </c>
      <c r="F19" s="14">
        <f t="shared" si="0"/>
        <v>75.194578355341307</v>
      </c>
      <c r="G19" s="17">
        <v>50727</v>
      </c>
      <c r="H19" s="17">
        <v>26496</v>
      </c>
      <c r="I19" s="14">
        <f t="shared" si="1"/>
        <v>52.232538884617661</v>
      </c>
      <c r="J19" s="14">
        <f t="shared" si="3"/>
        <v>63.71355861997948</v>
      </c>
      <c r="K19" s="18" t="s">
        <v>14</v>
      </c>
      <c r="L19" s="18" t="s">
        <v>14</v>
      </c>
      <c r="M19" s="18" t="s">
        <v>14</v>
      </c>
      <c r="N19" s="18" t="s">
        <v>14</v>
      </c>
      <c r="O19" s="18" t="s">
        <v>14</v>
      </c>
      <c r="P19" s="18" t="s">
        <v>14</v>
      </c>
      <c r="Q19" s="18" t="s">
        <v>14</v>
      </c>
      <c r="R19" s="18" t="s">
        <v>14</v>
      </c>
      <c r="S19" s="18" t="s">
        <v>14</v>
      </c>
      <c r="T19" s="18" t="s">
        <v>14</v>
      </c>
      <c r="U19" s="18">
        <v>25</v>
      </c>
      <c r="V19" s="18">
        <v>10</v>
      </c>
      <c r="W19" s="21">
        <f t="shared" si="4"/>
        <v>40</v>
      </c>
      <c r="X19" s="18">
        <f t="shared" ref="X19:X35" si="5">19+7+6</f>
        <v>32</v>
      </c>
      <c r="Y19" s="20">
        <v>10.5</v>
      </c>
      <c r="Z19" s="23" t="s">
        <v>63</v>
      </c>
      <c r="AA19" s="10"/>
    </row>
    <row r="20" spans="1:27" ht="15">
      <c r="A20" s="50"/>
      <c r="B20" s="12">
        <v>3</v>
      </c>
      <c r="C20" s="13" t="s">
        <v>27</v>
      </c>
      <c r="D20" s="17">
        <v>40647</v>
      </c>
      <c r="E20" s="17">
        <v>33029</v>
      </c>
      <c r="F20" s="14">
        <f t="shared" ref="F20" si="6">E20/D20*100</f>
        <v>81.25814943292248</v>
      </c>
      <c r="G20" s="17">
        <v>25053</v>
      </c>
      <c r="H20" s="17">
        <v>14755</v>
      </c>
      <c r="I20" s="14">
        <f t="shared" ref="I20" si="7">H20/G20*100</f>
        <v>58.895142298327542</v>
      </c>
      <c r="J20" s="14">
        <f t="shared" ref="J20" si="8">(F20+I20)/2</f>
        <v>70.076645865625011</v>
      </c>
      <c r="K20" s="18" t="s">
        <v>14</v>
      </c>
      <c r="L20" s="18" t="s">
        <v>14</v>
      </c>
      <c r="M20" s="18" t="s">
        <v>14</v>
      </c>
      <c r="N20" s="18" t="s">
        <v>14</v>
      </c>
      <c r="O20" s="18" t="s">
        <v>14</v>
      </c>
      <c r="P20" s="18" t="s">
        <v>14</v>
      </c>
      <c r="Q20" s="18" t="s">
        <v>14</v>
      </c>
      <c r="R20" s="18" t="s">
        <v>14</v>
      </c>
      <c r="S20" s="18" t="s">
        <v>14</v>
      </c>
      <c r="T20" s="18" t="s">
        <v>14</v>
      </c>
      <c r="U20" s="18">
        <v>25</v>
      </c>
      <c r="V20" s="18">
        <v>8</v>
      </c>
      <c r="W20" s="21">
        <f>V20/U20*100</f>
        <v>32</v>
      </c>
      <c r="X20" s="18">
        <f t="shared" si="5"/>
        <v>32</v>
      </c>
      <c r="Y20" s="20">
        <v>8.5</v>
      </c>
      <c r="Z20" s="23" t="s">
        <v>64</v>
      </c>
      <c r="AA20" s="10"/>
    </row>
    <row r="21" spans="1:27" ht="15">
      <c r="A21" s="50"/>
      <c r="B21" s="12">
        <v>4</v>
      </c>
      <c r="C21" s="13" t="s">
        <v>25</v>
      </c>
      <c r="D21" s="17">
        <v>13837</v>
      </c>
      <c r="E21" s="17">
        <v>13628</v>
      </c>
      <c r="F21" s="14">
        <f t="shared" si="0"/>
        <v>98.489556984895572</v>
      </c>
      <c r="G21" s="17">
        <v>9308</v>
      </c>
      <c r="H21" s="17">
        <v>8167</v>
      </c>
      <c r="I21" s="14">
        <f t="shared" si="1"/>
        <v>87.741727546196827</v>
      </c>
      <c r="J21" s="14">
        <f t="shared" si="3"/>
        <v>93.115642265546199</v>
      </c>
      <c r="K21" s="18" t="s">
        <v>14</v>
      </c>
      <c r="L21" s="18" t="s">
        <v>14</v>
      </c>
      <c r="M21" s="18" t="s">
        <v>14</v>
      </c>
      <c r="N21" s="18" t="s">
        <v>14</v>
      </c>
      <c r="O21" s="18" t="s">
        <v>14</v>
      </c>
      <c r="P21" s="18" t="s">
        <v>14</v>
      </c>
      <c r="Q21" s="18" t="s">
        <v>14</v>
      </c>
      <c r="R21" s="18" t="s">
        <v>14</v>
      </c>
      <c r="S21" s="18" t="s">
        <v>14</v>
      </c>
      <c r="T21" s="18" t="s">
        <v>14</v>
      </c>
      <c r="U21" s="18">
        <v>25</v>
      </c>
      <c r="V21" s="18">
        <v>9</v>
      </c>
      <c r="W21" s="21">
        <f t="shared" si="4"/>
        <v>36</v>
      </c>
      <c r="X21" s="18">
        <f t="shared" si="5"/>
        <v>32</v>
      </c>
      <c r="Y21" s="20">
        <v>10.5</v>
      </c>
      <c r="Z21" s="23" t="s">
        <v>65</v>
      </c>
      <c r="AA21" s="10"/>
    </row>
    <row r="22" spans="1:27" ht="30">
      <c r="A22" s="50"/>
      <c r="B22" s="12">
        <v>5</v>
      </c>
      <c r="C22" s="13" t="s">
        <v>26</v>
      </c>
      <c r="D22" s="17">
        <v>24675</v>
      </c>
      <c r="E22" s="17">
        <v>24758</v>
      </c>
      <c r="F22" s="14">
        <f t="shared" si="0"/>
        <v>100.33637284701113</v>
      </c>
      <c r="G22" s="17">
        <v>17200</v>
      </c>
      <c r="H22" s="17">
        <v>8624</v>
      </c>
      <c r="I22" s="14">
        <f t="shared" si="1"/>
        <v>50.139534883720927</v>
      </c>
      <c r="J22" s="14">
        <f t="shared" si="3"/>
        <v>75.237953865366023</v>
      </c>
      <c r="K22" s="18" t="s">
        <v>14</v>
      </c>
      <c r="L22" s="18" t="s">
        <v>14</v>
      </c>
      <c r="M22" s="18" t="s">
        <v>14</v>
      </c>
      <c r="N22" s="18" t="s">
        <v>14</v>
      </c>
      <c r="O22" s="18" t="s">
        <v>14</v>
      </c>
      <c r="P22" s="18" t="s">
        <v>14</v>
      </c>
      <c r="Q22" s="18" t="s">
        <v>14</v>
      </c>
      <c r="R22" s="18" t="s">
        <v>14</v>
      </c>
      <c r="S22" s="18" t="s">
        <v>14</v>
      </c>
      <c r="T22" s="18" t="s">
        <v>14</v>
      </c>
      <c r="U22" s="18">
        <v>25</v>
      </c>
      <c r="V22" s="18">
        <v>14</v>
      </c>
      <c r="W22" s="21">
        <f t="shared" si="4"/>
        <v>56.000000000000007</v>
      </c>
      <c r="X22" s="18">
        <f t="shared" si="5"/>
        <v>32</v>
      </c>
      <c r="Y22" s="20">
        <v>18</v>
      </c>
      <c r="Z22" s="23" t="s">
        <v>66</v>
      </c>
      <c r="AA22" s="10"/>
    </row>
    <row r="23" spans="1:27" ht="15">
      <c r="A23" s="50"/>
      <c r="B23" s="12">
        <v>6</v>
      </c>
      <c r="C23" s="13" t="s">
        <v>28</v>
      </c>
      <c r="D23" s="17">
        <v>13876</v>
      </c>
      <c r="E23" s="17">
        <v>18149</v>
      </c>
      <c r="F23" s="14">
        <f t="shared" si="0"/>
        <v>130.79417699625253</v>
      </c>
      <c r="G23" s="17">
        <v>9675</v>
      </c>
      <c r="H23" s="17">
        <v>6938</v>
      </c>
      <c r="I23" s="14">
        <f t="shared" si="1"/>
        <v>71.710594315245473</v>
      </c>
      <c r="J23" s="14">
        <f t="shared" si="3"/>
        <v>101.25238565574901</v>
      </c>
      <c r="K23" s="18" t="s">
        <v>14</v>
      </c>
      <c r="L23" s="18" t="s">
        <v>14</v>
      </c>
      <c r="M23" s="18" t="s">
        <v>14</v>
      </c>
      <c r="N23" s="18" t="s">
        <v>14</v>
      </c>
      <c r="O23" s="18" t="s">
        <v>14</v>
      </c>
      <c r="P23" s="18" t="s">
        <v>14</v>
      </c>
      <c r="Q23" s="18" t="s">
        <v>14</v>
      </c>
      <c r="R23" s="18" t="s">
        <v>14</v>
      </c>
      <c r="S23" s="18" t="s">
        <v>14</v>
      </c>
      <c r="T23" s="18" t="s">
        <v>14</v>
      </c>
      <c r="U23" s="18">
        <v>25</v>
      </c>
      <c r="V23" s="18">
        <v>12</v>
      </c>
      <c r="W23" s="21">
        <f t="shared" si="4"/>
        <v>48</v>
      </c>
      <c r="X23" s="18">
        <f t="shared" si="5"/>
        <v>32</v>
      </c>
      <c r="Y23" s="20">
        <v>16</v>
      </c>
      <c r="Z23" s="23" t="s">
        <v>67</v>
      </c>
      <c r="AA23" s="10"/>
    </row>
    <row r="24" spans="1:27" ht="30">
      <c r="A24" s="50"/>
      <c r="B24" s="12">
        <v>7</v>
      </c>
      <c r="C24" s="13" t="s">
        <v>29</v>
      </c>
      <c r="D24" s="17">
        <v>10435</v>
      </c>
      <c r="E24" s="17">
        <v>8133</v>
      </c>
      <c r="F24" s="14">
        <f t="shared" si="0"/>
        <v>77.939626257786301</v>
      </c>
      <c r="G24" s="17">
        <v>7296</v>
      </c>
      <c r="H24" s="17">
        <v>6579</v>
      </c>
      <c r="I24" s="14">
        <f t="shared" si="1"/>
        <v>90.172697368421055</v>
      </c>
      <c r="J24" s="14">
        <f t="shared" si="3"/>
        <v>84.056161813103671</v>
      </c>
      <c r="K24" s="18" t="s">
        <v>14</v>
      </c>
      <c r="L24" s="18" t="s">
        <v>14</v>
      </c>
      <c r="M24" s="18" t="s">
        <v>14</v>
      </c>
      <c r="N24" s="18" t="s">
        <v>14</v>
      </c>
      <c r="O24" s="18" t="s">
        <v>14</v>
      </c>
      <c r="P24" s="18" t="s">
        <v>14</v>
      </c>
      <c r="Q24" s="18" t="s">
        <v>14</v>
      </c>
      <c r="R24" s="18" t="s">
        <v>14</v>
      </c>
      <c r="S24" s="18" t="s">
        <v>14</v>
      </c>
      <c r="T24" s="18" t="s">
        <v>14</v>
      </c>
      <c r="U24" s="18">
        <v>25</v>
      </c>
      <c r="V24" s="18">
        <v>10</v>
      </c>
      <c r="W24" s="21">
        <f t="shared" si="4"/>
        <v>40</v>
      </c>
      <c r="X24" s="18">
        <f t="shared" si="5"/>
        <v>32</v>
      </c>
      <c r="Y24" s="20">
        <v>12.5</v>
      </c>
      <c r="Z24" s="23" t="s">
        <v>68</v>
      </c>
      <c r="AA24" s="10"/>
    </row>
    <row r="25" spans="1:27" ht="15">
      <c r="A25" s="50"/>
      <c r="B25" s="12">
        <v>8</v>
      </c>
      <c r="C25" s="13" t="s">
        <v>30</v>
      </c>
      <c r="D25" s="17">
        <v>10036</v>
      </c>
      <c r="E25" s="17">
        <v>20146</v>
      </c>
      <c r="F25" s="14">
        <f t="shared" si="0"/>
        <v>200.73734555599842</v>
      </c>
      <c r="G25" s="17">
        <v>7748</v>
      </c>
      <c r="H25" s="17">
        <v>6263</v>
      </c>
      <c r="I25" s="14">
        <f t="shared" si="1"/>
        <v>80.833763551884346</v>
      </c>
      <c r="J25" s="14">
        <f t="shared" si="3"/>
        <v>140.78555455394138</v>
      </c>
      <c r="K25" s="18" t="s">
        <v>14</v>
      </c>
      <c r="L25" s="18" t="s">
        <v>14</v>
      </c>
      <c r="M25" s="18" t="s">
        <v>14</v>
      </c>
      <c r="N25" s="18" t="s">
        <v>14</v>
      </c>
      <c r="O25" s="18" t="s">
        <v>14</v>
      </c>
      <c r="P25" s="18" t="s">
        <v>14</v>
      </c>
      <c r="Q25" s="18" t="s">
        <v>14</v>
      </c>
      <c r="R25" s="18" t="s">
        <v>14</v>
      </c>
      <c r="S25" s="18" t="s">
        <v>14</v>
      </c>
      <c r="T25" s="18" t="s">
        <v>14</v>
      </c>
      <c r="U25" s="18">
        <v>25</v>
      </c>
      <c r="V25" s="18">
        <v>8</v>
      </c>
      <c r="W25" s="21">
        <f t="shared" si="4"/>
        <v>32</v>
      </c>
      <c r="X25" s="18">
        <f t="shared" si="5"/>
        <v>32</v>
      </c>
      <c r="Y25" s="20">
        <v>8.5</v>
      </c>
      <c r="Z25" s="23" t="s">
        <v>69</v>
      </c>
      <c r="AA25" s="10"/>
    </row>
    <row r="26" spans="1:27" ht="30">
      <c r="A26" s="50"/>
      <c r="B26" s="12">
        <v>9</v>
      </c>
      <c r="C26" s="13" t="s">
        <v>31</v>
      </c>
      <c r="D26" s="17">
        <v>10756</v>
      </c>
      <c r="E26" s="17">
        <v>11066</v>
      </c>
      <c r="F26" s="14">
        <f t="shared" si="0"/>
        <v>102.88211230940871</v>
      </c>
      <c r="G26" s="17">
        <v>7771</v>
      </c>
      <c r="H26" s="17">
        <v>6756</v>
      </c>
      <c r="I26" s="14">
        <f t="shared" si="1"/>
        <v>86.938617938489259</v>
      </c>
      <c r="J26" s="14">
        <f t="shared" si="3"/>
        <v>94.910365123948992</v>
      </c>
      <c r="K26" s="18" t="s">
        <v>14</v>
      </c>
      <c r="L26" s="18" t="s">
        <v>14</v>
      </c>
      <c r="M26" s="18" t="s">
        <v>14</v>
      </c>
      <c r="N26" s="18" t="s">
        <v>14</v>
      </c>
      <c r="O26" s="18" t="s">
        <v>14</v>
      </c>
      <c r="P26" s="18" t="s">
        <v>14</v>
      </c>
      <c r="Q26" s="18" t="s">
        <v>14</v>
      </c>
      <c r="R26" s="18" t="s">
        <v>14</v>
      </c>
      <c r="S26" s="18" t="s">
        <v>14</v>
      </c>
      <c r="T26" s="18" t="s">
        <v>14</v>
      </c>
      <c r="U26" s="18">
        <v>25</v>
      </c>
      <c r="V26" s="18">
        <v>7</v>
      </c>
      <c r="W26" s="21">
        <f t="shared" si="4"/>
        <v>28.000000000000004</v>
      </c>
      <c r="X26" s="18">
        <f t="shared" si="5"/>
        <v>32</v>
      </c>
      <c r="Y26" s="20">
        <v>7</v>
      </c>
      <c r="Z26" s="23" t="s">
        <v>70</v>
      </c>
      <c r="AA26" s="10"/>
    </row>
    <row r="27" spans="1:27" ht="15">
      <c r="A27" s="50"/>
      <c r="B27" s="12">
        <v>10</v>
      </c>
      <c r="C27" s="13" t="s">
        <v>32</v>
      </c>
      <c r="D27" s="17">
        <v>25347</v>
      </c>
      <c r="E27" s="17">
        <v>25375</v>
      </c>
      <c r="F27" s="14">
        <f t="shared" si="0"/>
        <v>100.11046672190002</v>
      </c>
      <c r="G27" s="17">
        <v>21200</v>
      </c>
      <c r="H27" s="17">
        <v>15277</v>
      </c>
      <c r="I27" s="14">
        <f t="shared" si="1"/>
        <v>72.061320754716988</v>
      </c>
      <c r="J27" s="14">
        <f t="shared" si="3"/>
        <v>86.085893738308499</v>
      </c>
      <c r="K27" s="18" t="s">
        <v>14</v>
      </c>
      <c r="L27" s="18" t="s">
        <v>14</v>
      </c>
      <c r="M27" s="18" t="s">
        <v>14</v>
      </c>
      <c r="N27" s="18" t="s">
        <v>14</v>
      </c>
      <c r="O27" s="18" t="s">
        <v>14</v>
      </c>
      <c r="P27" s="18" t="s">
        <v>14</v>
      </c>
      <c r="Q27" s="18" t="s">
        <v>14</v>
      </c>
      <c r="R27" s="18" t="s">
        <v>14</v>
      </c>
      <c r="S27" s="18" t="s">
        <v>14</v>
      </c>
      <c r="T27" s="18" t="s">
        <v>14</v>
      </c>
      <c r="U27" s="18">
        <v>25</v>
      </c>
      <c r="V27" s="18">
        <v>9</v>
      </c>
      <c r="W27" s="21">
        <f t="shared" si="4"/>
        <v>36</v>
      </c>
      <c r="X27" s="18">
        <f t="shared" si="5"/>
        <v>32</v>
      </c>
      <c r="Y27" s="20">
        <v>10</v>
      </c>
      <c r="Z27" s="23" t="s">
        <v>71</v>
      </c>
      <c r="AA27" s="10"/>
    </row>
    <row r="28" spans="1:27" ht="15">
      <c r="A28" s="50"/>
      <c r="B28" s="12">
        <v>11</v>
      </c>
      <c r="C28" s="13" t="s">
        <v>33</v>
      </c>
      <c r="D28" s="17">
        <v>76991</v>
      </c>
      <c r="E28" s="17">
        <v>64015</v>
      </c>
      <c r="F28" s="14">
        <f t="shared" si="0"/>
        <v>83.146082009585527</v>
      </c>
      <c r="G28" s="17">
        <v>55115</v>
      </c>
      <c r="H28" s="17">
        <v>25651</v>
      </c>
      <c r="I28" s="14">
        <f t="shared" si="1"/>
        <v>46.540869091898756</v>
      </c>
      <c r="J28" s="14">
        <f t="shared" si="3"/>
        <v>64.843475550742141</v>
      </c>
      <c r="K28" s="18" t="s">
        <v>14</v>
      </c>
      <c r="L28" s="18" t="s">
        <v>14</v>
      </c>
      <c r="M28" s="18" t="s">
        <v>14</v>
      </c>
      <c r="N28" s="18" t="s">
        <v>14</v>
      </c>
      <c r="O28" s="18" t="s">
        <v>14</v>
      </c>
      <c r="P28" s="18" t="s">
        <v>14</v>
      </c>
      <c r="Q28" s="18" t="s">
        <v>14</v>
      </c>
      <c r="R28" s="18" t="s">
        <v>14</v>
      </c>
      <c r="S28" s="18" t="s">
        <v>14</v>
      </c>
      <c r="T28" s="18" t="s">
        <v>14</v>
      </c>
      <c r="U28" s="18">
        <v>25</v>
      </c>
      <c r="V28" s="18">
        <v>10</v>
      </c>
      <c r="W28" s="21">
        <f t="shared" si="4"/>
        <v>40</v>
      </c>
      <c r="X28" s="18">
        <f t="shared" si="5"/>
        <v>32</v>
      </c>
      <c r="Y28" s="20">
        <v>11.5</v>
      </c>
      <c r="Z28" s="23" t="s">
        <v>72</v>
      </c>
      <c r="AA28" s="10"/>
    </row>
    <row r="29" spans="1:27" ht="15">
      <c r="A29" s="50"/>
      <c r="B29" s="12">
        <v>12</v>
      </c>
      <c r="C29" s="13" t="s">
        <v>34</v>
      </c>
      <c r="D29" s="17">
        <v>23839</v>
      </c>
      <c r="E29" s="17">
        <v>23745</v>
      </c>
      <c r="F29" s="14">
        <f>E29/D29*100</f>
        <v>99.605688158060318</v>
      </c>
      <c r="G29" s="17">
        <v>18151</v>
      </c>
      <c r="H29" s="17">
        <v>13340</v>
      </c>
      <c r="I29" s="14">
        <f>H29/G29*100</f>
        <v>73.494573301746456</v>
      </c>
      <c r="J29" s="14">
        <f>(F29+I29)/2</f>
        <v>86.550130729903387</v>
      </c>
      <c r="K29" s="18" t="s">
        <v>14</v>
      </c>
      <c r="L29" s="18" t="s">
        <v>14</v>
      </c>
      <c r="M29" s="18" t="s">
        <v>14</v>
      </c>
      <c r="N29" s="18" t="s">
        <v>14</v>
      </c>
      <c r="O29" s="18" t="s">
        <v>14</v>
      </c>
      <c r="P29" s="18" t="s">
        <v>14</v>
      </c>
      <c r="Q29" s="18" t="s">
        <v>14</v>
      </c>
      <c r="R29" s="18" t="s">
        <v>14</v>
      </c>
      <c r="S29" s="18" t="s">
        <v>14</v>
      </c>
      <c r="T29" s="18" t="s">
        <v>14</v>
      </c>
      <c r="U29" s="18">
        <v>25</v>
      </c>
      <c r="V29" s="18">
        <v>10</v>
      </c>
      <c r="W29" s="21">
        <f t="shared" si="4"/>
        <v>40</v>
      </c>
      <c r="X29" s="18">
        <f t="shared" si="5"/>
        <v>32</v>
      </c>
      <c r="Y29" s="20">
        <v>14</v>
      </c>
      <c r="Z29" s="23" t="s">
        <v>73</v>
      </c>
      <c r="AA29" s="10"/>
    </row>
    <row r="30" spans="1:27" ht="30">
      <c r="A30" s="50"/>
      <c r="B30" s="12">
        <v>13</v>
      </c>
      <c r="C30" s="13" t="s">
        <v>35</v>
      </c>
      <c r="D30" s="17">
        <v>58170</v>
      </c>
      <c r="E30" s="17">
        <v>60925</v>
      </c>
      <c r="F30" s="14">
        <f t="shared" si="0"/>
        <v>104.73611827402441</v>
      </c>
      <c r="G30" s="17">
        <v>40802</v>
      </c>
      <c r="H30" s="17">
        <v>26455</v>
      </c>
      <c r="I30" s="14">
        <f t="shared" si="1"/>
        <v>64.837507965295814</v>
      </c>
      <c r="J30" s="14">
        <f t="shared" si="3"/>
        <v>84.78681311966011</v>
      </c>
      <c r="K30" s="18" t="s">
        <v>14</v>
      </c>
      <c r="L30" s="18" t="s">
        <v>14</v>
      </c>
      <c r="M30" s="18" t="s">
        <v>14</v>
      </c>
      <c r="N30" s="18" t="s">
        <v>14</v>
      </c>
      <c r="O30" s="18" t="s">
        <v>14</v>
      </c>
      <c r="P30" s="18" t="s">
        <v>14</v>
      </c>
      <c r="Q30" s="18" t="s">
        <v>14</v>
      </c>
      <c r="R30" s="18" t="s">
        <v>14</v>
      </c>
      <c r="S30" s="18" t="s">
        <v>14</v>
      </c>
      <c r="T30" s="18" t="s">
        <v>14</v>
      </c>
      <c r="U30" s="18">
        <v>25</v>
      </c>
      <c r="V30" s="18">
        <v>15</v>
      </c>
      <c r="W30" s="21">
        <f t="shared" si="4"/>
        <v>60</v>
      </c>
      <c r="X30" s="18">
        <f t="shared" si="5"/>
        <v>32</v>
      </c>
      <c r="Y30" s="20">
        <v>16.5</v>
      </c>
      <c r="Z30" s="23" t="s">
        <v>74</v>
      </c>
      <c r="AA30" s="10"/>
    </row>
    <row r="31" spans="1:27" ht="15">
      <c r="A31" s="50"/>
      <c r="B31" s="12">
        <v>14</v>
      </c>
      <c r="C31" s="13" t="s">
        <v>36</v>
      </c>
      <c r="D31" s="17">
        <v>41973</v>
      </c>
      <c r="E31" s="17">
        <v>26099</v>
      </c>
      <c r="F31" s="14">
        <f t="shared" si="0"/>
        <v>62.180449336478219</v>
      </c>
      <c r="G31" s="17">
        <v>29959</v>
      </c>
      <c r="H31" s="17">
        <v>20228</v>
      </c>
      <c r="I31" s="14">
        <f t="shared" si="1"/>
        <v>67.518942554824918</v>
      </c>
      <c r="J31" s="14">
        <f t="shared" si="3"/>
        <v>64.849695945651575</v>
      </c>
      <c r="K31" s="18" t="s">
        <v>14</v>
      </c>
      <c r="L31" s="18" t="s">
        <v>14</v>
      </c>
      <c r="M31" s="18" t="s">
        <v>14</v>
      </c>
      <c r="N31" s="18" t="s">
        <v>14</v>
      </c>
      <c r="O31" s="18" t="s">
        <v>14</v>
      </c>
      <c r="P31" s="18" t="s">
        <v>14</v>
      </c>
      <c r="Q31" s="18" t="s">
        <v>14</v>
      </c>
      <c r="R31" s="18" t="s">
        <v>14</v>
      </c>
      <c r="S31" s="18" t="s">
        <v>14</v>
      </c>
      <c r="T31" s="18" t="s">
        <v>14</v>
      </c>
      <c r="U31" s="18">
        <v>25</v>
      </c>
      <c r="V31" s="18">
        <v>10</v>
      </c>
      <c r="W31" s="21">
        <f t="shared" si="4"/>
        <v>40</v>
      </c>
      <c r="X31" s="18">
        <f t="shared" si="5"/>
        <v>32</v>
      </c>
      <c r="Y31" s="20">
        <v>10.5</v>
      </c>
      <c r="Z31" s="23" t="s">
        <v>75</v>
      </c>
      <c r="AA31" s="10"/>
    </row>
    <row r="32" spans="1:27" ht="15">
      <c r="A32" s="50"/>
      <c r="B32" s="12">
        <v>15</v>
      </c>
      <c r="C32" s="13" t="s">
        <v>37</v>
      </c>
      <c r="D32" s="17">
        <v>20439</v>
      </c>
      <c r="E32" s="17">
        <v>17742</v>
      </c>
      <c r="F32" s="14">
        <f t="shared" si="0"/>
        <v>86.804638191692348</v>
      </c>
      <c r="G32" s="17">
        <v>14170</v>
      </c>
      <c r="H32" s="17">
        <v>8293</v>
      </c>
      <c r="I32" s="14">
        <f t="shared" si="1"/>
        <v>58.525052928722651</v>
      </c>
      <c r="J32" s="14">
        <f t="shared" si="3"/>
        <v>72.664845560207496</v>
      </c>
      <c r="K32" s="18" t="s">
        <v>14</v>
      </c>
      <c r="L32" s="18" t="s">
        <v>14</v>
      </c>
      <c r="M32" s="18" t="s">
        <v>14</v>
      </c>
      <c r="N32" s="18" t="s">
        <v>14</v>
      </c>
      <c r="O32" s="18" t="s">
        <v>14</v>
      </c>
      <c r="P32" s="18" t="s">
        <v>14</v>
      </c>
      <c r="Q32" s="18" t="s">
        <v>14</v>
      </c>
      <c r="R32" s="18" t="s">
        <v>14</v>
      </c>
      <c r="S32" s="18" t="s">
        <v>14</v>
      </c>
      <c r="T32" s="18" t="s">
        <v>14</v>
      </c>
      <c r="U32" s="18">
        <v>25</v>
      </c>
      <c r="V32" s="18">
        <v>13</v>
      </c>
      <c r="W32" s="21">
        <f t="shared" si="4"/>
        <v>52</v>
      </c>
      <c r="X32" s="18">
        <f t="shared" si="5"/>
        <v>32</v>
      </c>
      <c r="Y32" s="20">
        <v>14.5</v>
      </c>
      <c r="Z32" s="23" t="s">
        <v>76</v>
      </c>
      <c r="AA32" s="10"/>
    </row>
    <row r="33" spans="1:27" ht="30">
      <c r="A33" s="50"/>
      <c r="B33" s="12">
        <v>16</v>
      </c>
      <c r="C33" s="13" t="s">
        <v>38</v>
      </c>
      <c r="D33" s="17">
        <v>8236</v>
      </c>
      <c r="E33" s="17">
        <v>7348</v>
      </c>
      <c r="F33" s="14">
        <f t="shared" si="0"/>
        <v>89.218067022826617</v>
      </c>
      <c r="G33" s="17">
        <v>6649</v>
      </c>
      <c r="H33" s="17">
        <v>6502</v>
      </c>
      <c r="I33" s="14">
        <f t="shared" si="1"/>
        <v>97.789141224244247</v>
      </c>
      <c r="J33" s="14">
        <f t="shared" si="3"/>
        <v>93.503604123535439</v>
      </c>
      <c r="K33" s="18" t="s">
        <v>14</v>
      </c>
      <c r="L33" s="18" t="s">
        <v>14</v>
      </c>
      <c r="M33" s="18" t="s">
        <v>14</v>
      </c>
      <c r="N33" s="18" t="s">
        <v>14</v>
      </c>
      <c r="O33" s="18" t="s">
        <v>14</v>
      </c>
      <c r="P33" s="18" t="s">
        <v>14</v>
      </c>
      <c r="Q33" s="18" t="s">
        <v>14</v>
      </c>
      <c r="R33" s="18" t="s">
        <v>14</v>
      </c>
      <c r="S33" s="18" t="s">
        <v>14</v>
      </c>
      <c r="T33" s="18" t="s">
        <v>14</v>
      </c>
      <c r="U33" s="18">
        <v>25</v>
      </c>
      <c r="V33" s="18">
        <v>10</v>
      </c>
      <c r="W33" s="21">
        <f t="shared" si="4"/>
        <v>40</v>
      </c>
      <c r="X33" s="18">
        <f t="shared" si="5"/>
        <v>32</v>
      </c>
      <c r="Y33" s="20">
        <v>9.5</v>
      </c>
      <c r="Z33" s="23" t="s">
        <v>77</v>
      </c>
      <c r="AA33" s="10"/>
    </row>
    <row r="34" spans="1:27" ht="15">
      <c r="A34" s="50"/>
      <c r="B34" s="12">
        <v>17</v>
      </c>
      <c r="C34" s="13" t="s">
        <v>39</v>
      </c>
      <c r="D34" s="17">
        <v>67673</v>
      </c>
      <c r="E34" s="17">
        <v>48624</v>
      </c>
      <c r="F34" s="14">
        <f t="shared" si="0"/>
        <v>71.851403070648558</v>
      </c>
      <c r="G34" s="17">
        <v>46183</v>
      </c>
      <c r="H34" s="17">
        <v>26409</v>
      </c>
      <c r="I34" s="14">
        <f t="shared" si="1"/>
        <v>57.183379165493797</v>
      </c>
      <c r="J34" s="14">
        <f t="shared" si="3"/>
        <v>64.517391118071174</v>
      </c>
      <c r="K34" s="18" t="s">
        <v>14</v>
      </c>
      <c r="L34" s="18" t="s">
        <v>14</v>
      </c>
      <c r="M34" s="18" t="s">
        <v>14</v>
      </c>
      <c r="N34" s="18" t="s">
        <v>14</v>
      </c>
      <c r="O34" s="18" t="s">
        <v>14</v>
      </c>
      <c r="P34" s="18" t="s">
        <v>14</v>
      </c>
      <c r="Q34" s="18" t="s">
        <v>14</v>
      </c>
      <c r="R34" s="18" t="s">
        <v>14</v>
      </c>
      <c r="S34" s="18" t="s">
        <v>14</v>
      </c>
      <c r="T34" s="18" t="s">
        <v>14</v>
      </c>
      <c r="U34" s="18">
        <v>25</v>
      </c>
      <c r="V34" s="18">
        <v>11</v>
      </c>
      <c r="W34" s="21">
        <f t="shared" si="4"/>
        <v>44</v>
      </c>
      <c r="X34" s="18">
        <f t="shared" si="5"/>
        <v>32</v>
      </c>
      <c r="Y34" s="20">
        <v>15</v>
      </c>
      <c r="Z34" s="23" t="s">
        <v>78</v>
      </c>
      <c r="AA34" s="10"/>
    </row>
    <row r="35" spans="1:27" ht="45">
      <c r="A35" s="50"/>
      <c r="B35" s="12">
        <v>18</v>
      </c>
      <c r="C35" s="13" t="s">
        <v>40</v>
      </c>
      <c r="D35" s="17">
        <v>25647</v>
      </c>
      <c r="E35" s="17">
        <v>28619</v>
      </c>
      <c r="F35" s="14">
        <f>E35/D35*100</f>
        <v>111.58809997270636</v>
      </c>
      <c r="G35" s="17">
        <v>22673</v>
      </c>
      <c r="H35" s="17">
        <v>13348</v>
      </c>
      <c r="I35" s="14">
        <f>H35/G35*100</f>
        <v>58.871785824549029</v>
      </c>
      <c r="J35" s="14">
        <f>(F35+I35)/2</f>
        <v>85.229942898627698</v>
      </c>
      <c r="K35" s="18" t="s">
        <v>14</v>
      </c>
      <c r="L35" s="18" t="s">
        <v>14</v>
      </c>
      <c r="M35" s="18" t="s">
        <v>14</v>
      </c>
      <c r="N35" s="18" t="s">
        <v>14</v>
      </c>
      <c r="O35" s="18" t="s">
        <v>14</v>
      </c>
      <c r="P35" s="18" t="s">
        <v>14</v>
      </c>
      <c r="Q35" s="18" t="s">
        <v>14</v>
      </c>
      <c r="R35" s="18" t="s">
        <v>14</v>
      </c>
      <c r="S35" s="18" t="s">
        <v>14</v>
      </c>
      <c r="T35" s="18" t="s">
        <v>14</v>
      </c>
      <c r="U35" s="18">
        <v>25</v>
      </c>
      <c r="V35" s="18">
        <v>9</v>
      </c>
      <c r="W35" s="21">
        <f t="shared" si="4"/>
        <v>36</v>
      </c>
      <c r="X35" s="18">
        <f t="shared" si="5"/>
        <v>32</v>
      </c>
      <c r="Y35" s="20">
        <v>11.5</v>
      </c>
      <c r="Z35" s="23" t="s">
        <v>79</v>
      </c>
      <c r="AA35" s="10"/>
    </row>
    <row r="36" spans="1:27" ht="30">
      <c r="A36" s="50"/>
      <c r="B36" s="12">
        <v>19</v>
      </c>
      <c r="C36" s="13" t="s">
        <v>41</v>
      </c>
      <c r="D36" s="17">
        <v>38467</v>
      </c>
      <c r="E36" s="17">
        <v>33219</v>
      </c>
      <c r="F36" s="14">
        <f>E36/D36*100</f>
        <v>86.357137286505321</v>
      </c>
      <c r="G36" s="17">
        <v>22346</v>
      </c>
      <c r="H36" s="17">
        <v>17979</v>
      </c>
      <c r="I36" s="14">
        <f>H36/G36*100</f>
        <v>80.457352546317011</v>
      </c>
      <c r="J36" s="14">
        <f>(F36+I36)/2</f>
        <v>83.407244916411173</v>
      </c>
      <c r="K36" s="18" t="s">
        <v>14</v>
      </c>
      <c r="L36" s="18" t="s">
        <v>14</v>
      </c>
      <c r="M36" s="18" t="s">
        <v>14</v>
      </c>
      <c r="N36" s="18" t="s">
        <v>14</v>
      </c>
      <c r="O36" s="18" t="s">
        <v>14</v>
      </c>
      <c r="P36" s="18" t="s">
        <v>14</v>
      </c>
      <c r="Q36" s="18" t="s">
        <v>14</v>
      </c>
      <c r="R36" s="18" t="s">
        <v>14</v>
      </c>
      <c r="S36" s="18" t="s">
        <v>14</v>
      </c>
      <c r="T36" s="18" t="s">
        <v>14</v>
      </c>
      <c r="U36" s="18">
        <v>24</v>
      </c>
      <c r="V36" s="18">
        <v>12</v>
      </c>
      <c r="W36" s="21">
        <f>V36/U36*100</f>
        <v>50</v>
      </c>
      <c r="X36" s="18">
        <v>30</v>
      </c>
      <c r="Y36" s="20">
        <v>12.5</v>
      </c>
      <c r="Z36" s="23" t="s">
        <v>80</v>
      </c>
      <c r="AA36" s="10"/>
    </row>
    <row r="37" spans="1:27" ht="30">
      <c r="A37" s="50"/>
      <c r="B37" s="12">
        <v>20</v>
      </c>
      <c r="C37" s="13" t="s">
        <v>42</v>
      </c>
      <c r="D37" s="17">
        <v>8745</v>
      </c>
      <c r="E37" s="17">
        <v>12887</v>
      </c>
      <c r="F37" s="14">
        <f>E37/D37*100</f>
        <v>147.36420811892509</v>
      </c>
      <c r="G37" s="17">
        <v>6854</v>
      </c>
      <c r="H37" s="17">
        <v>10465</v>
      </c>
      <c r="I37" s="14">
        <f>H37/G37*100</f>
        <v>152.68456375838926</v>
      </c>
      <c r="J37" s="14">
        <f>(F37+I37)/2</f>
        <v>150.02438593865719</v>
      </c>
      <c r="K37" s="18"/>
      <c r="L37" s="18"/>
      <c r="M37" s="19"/>
      <c r="N37" s="18"/>
      <c r="O37" s="18"/>
      <c r="P37" s="18" t="s">
        <v>14</v>
      </c>
      <c r="Q37" s="18" t="s">
        <v>14</v>
      </c>
      <c r="R37" s="18" t="s">
        <v>14</v>
      </c>
      <c r="S37" s="18" t="s">
        <v>14</v>
      </c>
      <c r="T37" s="18" t="s">
        <v>14</v>
      </c>
      <c r="U37" s="18">
        <f>25-5</f>
        <v>20</v>
      </c>
      <c r="V37" s="20">
        <v>4</v>
      </c>
      <c r="W37" s="21">
        <f t="shared" si="4"/>
        <v>20</v>
      </c>
      <c r="X37" s="18">
        <f>19+7+6-6</f>
        <v>26</v>
      </c>
      <c r="Y37" s="20">
        <v>5</v>
      </c>
      <c r="Z37" s="23" t="s">
        <v>81</v>
      </c>
      <c r="AA37" s="10"/>
    </row>
    <row r="38" spans="1:27" ht="15">
      <c r="A38" s="10" t="s">
        <v>43</v>
      </c>
      <c r="B38" s="10"/>
      <c r="C38" s="28"/>
      <c r="D38" s="16"/>
      <c r="E38" s="16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24"/>
      <c r="AA38" s="10"/>
    </row>
    <row r="39" spans="1:27" ht="15" customHeight="1">
      <c r="A39" s="10" t="s">
        <v>43</v>
      </c>
      <c r="B39" s="10"/>
      <c r="C39" s="28"/>
      <c r="D39" s="16"/>
      <c r="E39" s="16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24"/>
      <c r="AA39" s="10"/>
    </row>
    <row r="40" spans="1:27" ht="15" customHeight="1">
      <c r="A40" s="51" t="s">
        <v>44</v>
      </c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10"/>
    </row>
    <row r="41" spans="1:27" ht="15" customHeight="1">
      <c r="A41" s="51" t="s">
        <v>83</v>
      </c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10"/>
    </row>
    <row r="42" spans="1:27" ht="15" customHeight="1">
      <c r="A42" s="51" t="s">
        <v>84</v>
      </c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10"/>
    </row>
    <row r="43" spans="1:27" ht="15" customHeight="1">
      <c r="A43" s="51" t="s">
        <v>85</v>
      </c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10"/>
    </row>
    <row r="44" spans="1:27" ht="15" customHeight="1">
      <c r="A44" s="51" t="s">
        <v>86</v>
      </c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10"/>
    </row>
    <row r="45" spans="1:27" ht="15" customHeight="1">
      <c r="A45" s="51" t="s">
        <v>45</v>
      </c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10"/>
    </row>
    <row r="46" spans="1:27" ht="15" customHeight="1">
      <c r="A46" s="51" t="s">
        <v>87</v>
      </c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10"/>
    </row>
    <row r="47" spans="1:27" ht="15" customHeight="1">
      <c r="A47" s="51" t="s">
        <v>88</v>
      </c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10"/>
    </row>
    <row r="48" spans="1:27" ht="12" customHeight="1">
      <c r="A48" s="51" t="s">
        <v>89</v>
      </c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10"/>
    </row>
    <row r="49" spans="1:27" ht="15" customHeight="1">
      <c r="A49" s="51" t="s">
        <v>90</v>
      </c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10"/>
    </row>
    <row r="50" spans="1:27" ht="15" customHeight="1">
      <c r="A50" s="51" t="s">
        <v>91</v>
      </c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10"/>
    </row>
    <row r="51" spans="1:27" ht="15.6" customHeight="1">
      <c r="A51" s="51" t="s">
        <v>92</v>
      </c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10"/>
    </row>
    <row r="52" spans="1:27" ht="15" customHeight="1">
      <c r="A52" s="51" t="s">
        <v>93</v>
      </c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10"/>
    </row>
    <row r="53" spans="1:27" ht="15" customHeight="1">
      <c r="A53" s="51" t="s">
        <v>94</v>
      </c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10"/>
    </row>
    <row r="54" spans="1:27" ht="15" customHeight="1">
      <c r="A54" s="51" t="s">
        <v>95</v>
      </c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10"/>
    </row>
    <row r="55" spans="1:27" ht="13.5" customHeight="1">
      <c r="A55" s="51" t="s">
        <v>96</v>
      </c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10"/>
    </row>
    <row r="56" spans="1:27" ht="15" customHeight="1">
      <c r="A56" s="51" t="s">
        <v>97</v>
      </c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10"/>
    </row>
    <row r="57" spans="1:27" ht="15" customHeight="1">
      <c r="A57" s="51" t="s">
        <v>98</v>
      </c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10"/>
    </row>
    <row r="58" spans="1:27" ht="15" customHeight="1">
      <c r="A58" s="51" t="s">
        <v>99</v>
      </c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</row>
    <row r="59" spans="1:27" ht="15" customHeight="1">
      <c r="A59" s="51" t="s">
        <v>100</v>
      </c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</row>
    <row r="60" spans="1:27" ht="15" customHeight="1">
      <c r="A60" s="64" t="s">
        <v>101</v>
      </c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</row>
    <row r="61" spans="1:27" ht="15" customHeight="1">
      <c r="A61" s="51" t="s">
        <v>102</v>
      </c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</row>
    <row r="62" spans="1:27" ht="15">
      <c r="A62" s="51" t="s">
        <v>103</v>
      </c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</row>
    <row r="63" spans="1:27" ht="15">
      <c r="A63" s="51" t="s">
        <v>104</v>
      </c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</row>
    <row r="64" spans="1:27" ht="15">
      <c r="A64" s="51" t="s">
        <v>105</v>
      </c>
      <c r="B64" s="51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</row>
  </sheetData>
  <mergeCells count="39">
    <mergeCell ref="A62:Z62"/>
    <mergeCell ref="A63:Z63"/>
    <mergeCell ref="A64:Z64"/>
    <mergeCell ref="A61:Z61"/>
    <mergeCell ref="A57:Z57"/>
    <mergeCell ref="A58:Z58"/>
    <mergeCell ref="A59:Z59"/>
    <mergeCell ref="A60:Z60"/>
    <mergeCell ref="A49:Z49"/>
    <mergeCell ref="A50:Z50"/>
    <mergeCell ref="A53:Z53"/>
    <mergeCell ref="A47:Z47"/>
    <mergeCell ref="A48:Z48"/>
    <mergeCell ref="A54:Z54"/>
    <mergeCell ref="A55:Z55"/>
    <mergeCell ref="A56:Z56"/>
    <mergeCell ref="A52:Z52"/>
    <mergeCell ref="A5:Z5"/>
    <mergeCell ref="H6:J6"/>
    <mergeCell ref="A7:A8"/>
    <mergeCell ref="B7:B8"/>
    <mergeCell ref="C7:C8"/>
    <mergeCell ref="D7:J7"/>
    <mergeCell ref="K7:O7"/>
    <mergeCell ref="P7:T7"/>
    <mergeCell ref="U7:Y7"/>
    <mergeCell ref="Z7:Z8"/>
    <mergeCell ref="A51:Z51"/>
    <mergeCell ref="A40:Z40"/>
    <mergeCell ref="A2:Y2"/>
    <mergeCell ref="A3:Y3"/>
    <mergeCell ref="A9:A16"/>
    <mergeCell ref="A18:A37"/>
    <mergeCell ref="A46:Z46"/>
    <mergeCell ref="A41:Z41"/>
    <mergeCell ref="A42:Z42"/>
    <mergeCell ref="A43:Z43"/>
    <mergeCell ref="A44:Z44"/>
    <mergeCell ref="A45:Z45"/>
  </mergeCells>
  <pageMargins left="0" right="0" top="0" bottom="0" header="0.51181102362204722" footer="0.51181102362204722"/>
  <pageSetup paperSize="9" scale="50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40"/>
  <sheetViews>
    <sheetView tabSelected="1" zoomScale="90" zoomScaleNormal="90" workbookViewId="0">
      <selection activeCell="E5" sqref="E5:E14"/>
    </sheetView>
  </sheetViews>
  <sheetFormatPr defaultRowHeight="15"/>
  <cols>
    <col min="1" max="1" width="9.140625" style="32"/>
    <col min="2" max="2" width="37.7109375" style="11" customWidth="1"/>
    <col min="3" max="3" width="18.140625" customWidth="1"/>
    <col min="4" max="4" width="14" customWidth="1"/>
    <col min="5" max="5" width="16.28515625" customWidth="1"/>
    <col min="6" max="6" width="18.42578125" customWidth="1"/>
  </cols>
  <sheetData>
    <row r="1" spans="1:6" ht="55.5" customHeight="1">
      <c r="B1" s="65" t="s">
        <v>106</v>
      </c>
      <c r="C1" s="65"/>
      <c r="D1" s="65"/>
      <c r="E1" s="65"/>
      <c r="F1" s="65"/>
    </row>
    <row r="2" spans="1:6">
      <c r="B2" s="33"/>
      <c r="C2" s="33"/>
      <c r="D2" s="33"/>
      <c r="E2" s="33"/>
    </row>
    <row r="3" spans="1:6" s="36" customFormat="1" ht="114.75" customHeight="1">
      <c r="A3" s="34" t="s">
        <v>107</v>
      </c>
      <c r="B3" s="34" t="s">
        <v>1</v>
      </c>
      <c r="C3" s="34" t="s">
        <v>108</v>
      </c>
      <c r="D3" s="34" t="s">
        <v>109</v>
      </c>
      <c r="E3" s="34" t="s">
        <v>110</v>
      </c>
      <c r="F3" s="35" t="s">
        <v>111</v>
      </c>
    </row>
    <row r="4" spans="1:6" s="36" customFormat="1" ht="21" customHeight="1">
      <c r="A4" s="37"/>
      <c r="B4" s="66" t="s">
        <v>112</v>
      </c>
      <c r="C4" s="66"/>
      <c r="D4" s="66"/>
      <c r="E4" s="66"/>
      <c r="F4" s="66"/>
    </row>
    <row r="5" spans="1:6">
      <c r="A5" s="38">
        <v>1</v>
      </c>
      <c r="B5" s="13" t="s">
        <v>27</v>
      </c>
      <c r="C5" s="39">
        <v>32</v>
      </c>
      <c r="D5" s="39">
        <v>70.08</v>
      </c>
      <c r="E5" s="41" t="s">
        <v>14</v>
      </c>
      <c r="F5" s="40" t="s">
        <v>113</v>
      </c>
    </row>
    <row r="6" spans="1:6">
      <c r="A6" s="38">
        <v>2</v>
      </c>
      <c r="B6" s="13" t="s">
        <v>32</v>
      </c>
      <c r="C6" s="39">
        <v>36</v>
      </c>
      <c r="D6" s="39">
        <v>86.09</v>
      </c>
      <c r="E6" s="41" t="s">
        <v>14</v>
      </c>
      <c r="F6" s="40" t="s">
        <v>113</v>
      </c>
    </row>
    <row r="7" spans="1:6" ht="30">
      <c r="A7" s="38">
        <v>3</v>
      </c>
      <c r="B7" s="13" t="s">
        <v>40</v>
      </c>
      <c r="C7" s="39">
        <v>36</v>
      </c>
      <c r="D7" s="39">
        <v>85.23</v>
      </c>
      <c r="E7" s="41" t="s">
        <v>14</v>
      </c>
      <c r="F7" s="40" t="s">
        <v>113</v>
      </c>
    </row>
    <row r="8" spans="1:6">
      <c r="A8" s="38">
        <v>4</v>
      </c>
      <c r="B8" s="13" t="s">
        <v>23</v>
      </c>
      <c r="C8" s="39">
        <v>32</v>
      </c>
      <c r="D8" s="39">
        <v>87.97</v>
      </c>
      <c r="E8" s="41" t="s">
        <v>14</v>
      </c>
      <c r="F8" s="40" t="s">
        <v>113</v>
      </c>
    </row>
    <row r="9" spans="1:6" ht="33.75" customHeight="1">
      <c r="A9" s="38">
        <v>5</v>
      </c>
      <c r="B9" s="13" t="s">
        <v>13</v>
      </c>
      <c r="C9" s="39">
        <v>28.57</v>
      </c>
      <c r="D9" s="39">
        <v>92.68</v>
      </c>
      <c r="E9" s="41" t="s">
        <v>14</v>
      </c>
      <c r="F9" s="40" t="s">
        <v>113</v>
      </c>
    </row>
    <row r="10" spans="1:6">
      <c r="A10" s="38">
        <v>6</v>
      </c>
      <c r="B10" s="13" t="s">
        <v>25</v>
      </c>
      <c r="C10" s="39">
        <v>36</v>
      </c>
      <c r="D10" s="39">
        <v>93.12</v>
      </c>
      <c r="E10" s="41" t="s">
        <v>14</v>
      </c>
      <c r="F10" s="40" t="s">
        <v>113</v>
      </c>
    </row>
    <row r="11" spans="1:6">
      <c r="A11" s="38">
        <v>7</v>
      </c>
      <c r="B11" s="13" t="s">
        <v>31</v>
      </c>
      <c r="C11" s="39">
        <v>28</v>
      </c>
      <c r="D11" s="39">
        <v>94.91</v>
      </c>
      <c r="E11" s="41" t="s">
        <v>14</v>
      </c>
      <c r="F11" s="40" t="s">
        <v>113</v>
      </c>
    </row>
    <row r="12" spans="1:6">
      <c r="A12" s="38">
        <v>8</v>
      </c>
      <c r="B12" s="13" t="s">
        <v>21</v>
      </c>
      <c r="C12" s="39">
        <v>23.08</v>
      </c>
      <c r="D12" s="39">
        <v>114.01</v>
      </c>
      <c r="E12" s="41" t="s">
        <v>14</v>
      </c>
      <c r="F12" s="40" t="s">
        <v>113</v>
      </c>
    </row>
    <row r="13" spans="1:6">
      <c r="A13" s="38">
        <v>9</v>
      </c>
      <c r="B13" s="13" t="s">
        <v>30</v>
      </c>
      <c r="C13" s="39">
        <v>32</v>
      </c>
      <c r="D13" s="39">
        <v>140.79</v>
      </c>
      <c r="E13" s="41" t="s">
        <v>14</v>
      </c>
      <c r="F13" s="40" t="s">
        <v>113</v>
      </c>
    </row>
    <row r="14" spans="1:6">
      <c r="A14" s="38">
        <v>10</v>
      </c>
      <c r="B14" s="13" t="s">
        <v>42</v>
      </c>
      <c r="C14" s="39">
        <v>20</v>
      </c>
      <c r="D14" s="39">
        <v>150.02000000000001</v>
      </c>
      <c r="E14" s="41" t="s">
        <v>14</v>
      </c>
      <c r="F14" s="40" t="s">
        <v>113</v>
      </c>
    </row>
    <row r="15" spans="1:6" hidden="1">
      <c r="A15" s="38">
        <v>11</v>
      </c>
      <c r="B15" s="13"/>
      <c r="C15" s="41"/>
      <c r="D15" s="42"/>
      <c r="E15" s="43" t="s">
        <v>14</v>
      </c>
      <c r="F15" s="40" t="s">
        <v>113</v>
      </c>
    </row>
    <row r="16" spans="1:6" ht="18" hidden="1" customHeight="1">
      <c r="A16" s="38">
        <v>12</v>
      </c>
      <c r="B16" s="13"/>
      <c r="C16" s="41"/>
      <c r="D16" s="42"/>
      <c r="E16" s="43" t="s">
        <v>14</v>
      </c>
      <c r="F16" s="40" t="s">
        <v>113</v>
      </c>
    </row>
    <row r="17" spans="1:6" hidden="1">
      <c r="A17" s="38">
        <v>13</v>
      </c>
      <c r="B17" s="13"/>
      <c r="C17" s="41"/>
      <c r="D17" s="42"/>
      <c r="E17" s="43" t="s">
        <v>14</v>
      </c>
      <c r="F17" s="40" t="s">
        <v>113</v>
      </c>
    </row>
    <row r="18" spans="1:6" hidden="1">
      <c r="A18" s="38">
        <v>14</v>
      </c>
      <c r="B18" s="13"/>
      <c r="C18" s="41"/>
      <c r="D18" s="42"/>
      <c r="E18" s="43" t="s">
        <v>14</v>
      </c>
      <c r="F18" s="40" t="s">
        <v>113</v>
      </c>
    </row>
    <row r="19" spans="1:6" hidden="1">
      <c r="A19" s="38">
        <v>15</v>
      </c>
      <c r="B19" s="13"/>
      <c r="C19" s="41"/>
      <c r="D19" s="42"/>
      <c r="E19" s="43" t="s">
        <v>14</v>
      </c>
      <c r="F19" s="40" t="s">
        <v>113</v>
      </c>
    </row>
    <row r="20" spans="1:6" hidden="1">
      <c r="A20" s="38">
        <v>16</v>
      </c>
      <c r="B20" s="13"/>
      <c r="C20" s="41"/>
      <c r="D20" s="42"/>
      <c r="E20" s="43" t="s">
        <v>14</v>
      </c>
      <c r="F20" s="40" t="s">
        <v>113</v>
      </c>
    </row>
    <row r="21" spans="1:6" hidden="1">
      <c r="A21" s="38">
        <v>17</v>
      </c>
      <c r="B21" s="13"/>
      <c r="C21" s="41"/>
      <c r="D21" s="42"/>
      <c r="E21" s="43" t="s">
        <v>14</v>
      </c>
      <c r="F21" s="40" t="s">
        <v>113</v>
      </c>
    </row>
    <row r="22" spans="1:6" hidden="1">
      <c r="A22" s="38">
        <v>18</v>
      </c>
      <c r="B22" s="44"/>
      <c r="C22" s="45"/>
      <c r="D22" s="42"/>
      <c r="E22" s="43" t="s">
        <v>14</v>
      </c>
      <c r="F22" s="40" t="s">
        <v>113</v>
      </c>
    </row>
    <row r="23" spans="1:6" hidden="1">
      <c r="A23" s="38">
        <v>19</v>
      </c>
      <c r="B23" s="13"/>
      <c r="C23" s="41"/>
      <c r="D23" s="42"/>
      <c r="E23" s="43" t="s">
        <v>14</v>
      </c>
      <c r="F23" s="40" t="s">
        <v>113</v>
      </c>
    </row>
    <row r="24" spans="1:6" hidden="1">
      <c r="A24" s="38">
        <v>20</v>
      </c>
      <c r="B24" s="13"/>
      <c r="C24" s="41"/>
      <c r="D24" s="42"/>
      <c r="E24" s="43" t="s">
        <v>14</v>
      </c>
      <c r="F24" s="40" t="s">
        <v>113</v>
      </c>
    </row>
    <row r="25" spans="1:6" hidden="1">
      <c r="A25" s="38">
        <v>21</v>
      </c>
      <c r="B25" s="13"/>
      <c r="C25" s="41"/>
      <c r="D25" s="42"/>
      <c r="E25" s="43" t="s">
        <v>14</v>
      </c>
      <c r="F25" s="40" t="s">
        <v>113</v>
      </c>
    </row>
    <row r="26" spans="1:6" ht="53.25" customHeight="1">
      <c r="A26" s="37"/>
      <c r="B26" s="67" t="s">
        <v>114</v>
      </c>
      <c r="C26" s="68"/>
      <c r="D26" s="68"/>
      <c r="E26" s="68"/>
      <c r="F26" s="69"/>
    </row>
    <row r="27" spans="1:6">
      <c r="A27" s="38">
        <v>1</v>
      </c>
      <c r="B27" s="13" t="s">
        <v>24</v>
      </c>
      <c r="C27" s="39">
        <v>40</v>
      </c>
      <c r="D27" s="39">
        <v>63.71</v>
      </c>
      <c r="E27" s="39">
        <v>0.8</v>
      </c>
      <c r="F27" s="40" t="s">
        <v>115</v>
      </c>
    </row>
    <row r="28" spans="1:6">
      <c r="A28" s="38">
        <v>2</v>
      </c>
      <c r="B28" s="13" t="s">
        <v>39</v>
      </c>
      <c r="C28" s="39">
        <v>44</v>
      </c>
      <c r="D28" s="39">
        <v>64.52</v>
      </c>
      <c r="E28" s="39">
        <v>0.8</v>
      </c>
      <c r="F28" s="40" t="s">
        <v>115</v>
      </c>
    </row>
    <row r="29" spans="1:6">
      <c r="A29" s="38">
        <v>3</v>
      </c>
      <c r="B29" s="13" t="s">
        <v>33</v>
      </c>
      <c r="C29" s="39">
        <v>40</v>
      </c>
      <c r="D29" s="39">
        <v>64.84</v>
      </c>
      <c r="E29" s="39">
        <v>0.8</v>
      </c>
      <c r="F29" s="40" t="s">
        <v>115</v>
      </c>
    </row>
    <row r="30" spans="1:6">
      <c r="A30" s="38">
        <v>4</v>
      </c>
      <c r="B30" s="13" t="s">
        <v>36</v>
      </c>
      <c r="C30" s="39">
        <v>40</v>
      </c>
      <c r="D30" s="39">
        <v>64.849999999999994</v>
      </c>
      <c r="E30" s="39">
        <v>0.8</v>
      </c>
      <c r="F30" s="40" t="s">
        <v>115</v>
      </c>
    </row>
    <row r="31" spans="1:6" ht="15.75" customHeight="1">
      <c r="A31" s="38">
        <v>5</v>
      </c>
      <c r="B31" s="13" t="s">
        <v>20</v>
      </c>
      <c r="C31" s="39">
        <v>50</v>
      </c>
      <c r="D31" s="39">
        <v>71.28</v>
      </c>
      <c r="E31" s="39">
        <v>0.8</v>
      </c>
      <c r="F31" s="40" t="s">
        <v>115</v>
      </c>
    </row>
    <row r="32" spans="1:6">
      <c r="A32" s="38">
        <v>6</v>
      </c>
      <c r="B32" s="13" t="s">
        <v>17</v>
      </c>
      <c r="C32" s="39">
        <v>42.86</v>
      </c>
      <c r="D32" s="39">
        <v>71.75</v>
      </c>
      <c r="E32" s="39">
        <v>0.8</v>
      </c>
      <c r="F32" s="40" t="s">
        <v>115</v>
      </c>
    </row>
    <row r="33" spans="1:6">
      <c r="A33" s="38">
        <v>7</v>
      </c>
      <c r="B33" s="13" t="s">
        <v>37</v>
      </c>
      <c r="C33" s="39">
        <v>52</v>
      </c>
      <c r="D33" s="39">
        <v>72.66</v>
      </c>
      <c r="E33" s="39">
        <v>0.8</v>
      </c>
      <c r="F33" s="40" t="s">
        <v>115</v>
      </c>
    </row>
    <row r="34" spans="1:6">
      <c r="A34" s="38">
        <v>8</v>
      </c>
      <c r="B34" s="13" t="s">
        <v>26</v>
      </c>
      <c r="C34" s="39">
        <v>56</v>
      </c>
      <c r="D34" s="39">
        <v>75.239999999999995</v>
      </c>
      <c r="E34" s="39">
        <v>0.8</v>
      </c>
      <c r="F34" s="40" t="s">
        <v>115</v>
      </c>
    </row>
    <row r="35" spans="1:6">
      <c r="A35" s="38">
        <v>9</v>
      </c>
      <c r="B35" s="13" t="s">
        <v>16</v>
      </c>
      <c r="C35" s="39">
        <v>57.14</v>
      </c>
      <c r="D35" s="39">
        <v>81.86</v>
      </c>
      <c r="E35" s="39">
        <v>0.9</v>
      </c>
      <c r="F35" s="40" t="s">
        <v>115</v>
      </c>
    </row>
    <row r="36" spans="1:6">
      <c r="A36" s="38">
        <v>10</v>
      </c>
      <c r="B36" s="13" t="s">
        <v>41</v>
      </c>
      <c r="C36" s="39">
        <v>50</v>
      </c>
      <c r="D36" s="39">
        <v>83.41</v>
      </c>
      <c r="E36" s="39">
        <v>0.9</v>
      </c>
      <c r="F36" s="40" t="s">
        <v>115</v>
      </c>
    </row>
    <row r="37" spans="1:6">
      <c r="A37" s="38">
        <v>11</v>
      </c>
      <c r="B37" s="13" t="s">
        <v>29</v>
      </c>
      <c r="C37" s="39">
        <v>40</v>
      </c>
      <c r="D37" s="39">
        <v>84.06</v>
      </c>
      <c r="E37" s="39">
        <v>0.9</v>
      </c>
      <c r="F37" s="40" t="s">
        <v>115</v>
      </c>
    </row>
    <row r="38" spans="1:6">
      <c r="A38" s="38">
        <v>12</v>
      </c>
      <c r="B38" s="13" t="s">
        <v>34</v>
      </c>
      <c r="C38" s="39">
        <v>40</v>
      </c>
      <c r="D38" s="39">
        <v>86.55</v>
      </c>
      <c r="E38" s="39">
        <v>0.9</v>
      </c>
      <c r="F38" s="40" t="s">
        <v>115</v>
      </c>
    </row>
    <row r="39" spans="1:6">
      <c r="A39" s="38">
        <v>13</v>
      </c>
      <c r="B39" s="13" t="s">
        <v>15</v>
      </c>
      <c r="C39" s="39">
        <v>57.14</v>
      </c>
      <c r="D39" s="39">
        <v>91.85</v>
      </c>
      <c r="E39" s="39">
        <v>1</v>
      </c>
      <c r="F39" s="40" t="s">
        <v>115</v>
      </c>
    </row>
    <row r="40" spans="1:6">
      <c r="A40" s="38">
        <v>14</v>
      </c>
      <c r="B40" s="13" t="s">
        <v>19</v>
      </c>
      <c r="C40" s="39">
        <v>57.14</v>
      </c>
      <c r="D40" s="39">
        <v>91.89</v>
      </c>
      <c r="E40" s="39">
        <v>1</v>
      </c>
      <c r="F40" s="40" t="s">
        <v>115</v>
      </c>
    </row>
    <row r="41" spans="1:6">
      <c r="A41" s="38">
        <v>15</v>
      </c>
      <c r="B41" s="13" t="s">
        <v>38</v>
      </c>
      <c r="C41" s="39">
        <v>40</v>
      </c>
      <c r="D41" s="39">
        <v>93.5</v>
      </c>
      <c r="E41" s="39">
        <v>1</v>
      </c>
      <c r="F41" s="40" t="s">
        <v>115</v>
      </c>
    </row>
    <row r="42" spans="1:6">
      <c r="A42" s="38">
        <v>16</v>
      </c>
      <c r="B42" s="13" t="s">
        <v>28</v>
      </c>
      <c r="C42" s="39">
        <v>48</v>
      </c>
      <c r="D42" s="39">
        <v>101.25</v>
      </c>
      <c r="E42" s="39">
        <v>1</v>
      </c>
      <c r="F42" s="40" t="s">
        <v>115</v>
      </c>
    </row>
    <row r="43" spans="1:6" ht="30">
      <c r="A43" s="38">
        <v>17</v>
      </c>
      <c r="B43" s="13" t="s">
        <v>22</v>
      </c>
      <c r="C43" s="39">
        <v>50</v>
      </c>
      <c r="D43" s="39">
        <v>103.75</v>
      </c>
      <c r="E43" s="39">
        <v>1</v>
      </c>
      <c r="F43" s="40" t="s">
        <v>115</v>
      </c>
    </row>
    <row r="44" spans="1:6" ht="18.75">
      <c r="A44" s="37"/>
      <c r="B44" s="66" t="s">
        <v>116</v>
      </c>
      <c r="C44" s="66"/>
      <c r="D44" s="66"/>
      <c r="E44" s="66"/>
      <c r="F44" s="66"/>
    </row>
    <row r="45" spans="1:6">
      <c r="A45" s="38">
        <v>1</v>
      </c>
      <c r="B45" s="13" t="s">
        <v>35</v>
      </c>
      <c r="C45" s="39">
        <v>60</v>
      </c>
      <c r="D45" s="39">
        <v>84.79</v>
      </c>
      <c r="E45" s="39">
        <v>0.9</v>
      </c>
      <c r="F45" s="40" t="s">
        <v>115</v>
      </c>
    </row>
    <row r="46" spans="1:6">
      <c r="A46" s="38">
        <v>2</v>
      </c>
      <c r="B46" s="13" t="s">
        <v>18</v>
      </c>
      <c r="C46" s="39">
        <v>64.290000000000006</v>
      </c>
      <c r="D46" s="39">
        <v>97.43</v>
      </c>
      <c r="E46" s="39">
        <v>1</v>
      </c>
      <c r="F46" s="40" t="s">
        <v>115</v>
      </c>
    </row>
    <row r="47" spans="1:6" hidden="1">
      <c r="A47" s="38"/>
      <c r="B47" s="13"/>
      <c r="C47" s="39"/>
      <c r="D47" s="39"/>
      <c r="E47" s="39"/>
      <c r="F47" s="46"/>
    </row>
    <row r="48" spans="1:6" hidden="1">
      <c r="A48" s="38"/>
      <c r="B48" s="13"/>
      <c r="C48" s="39"/>
      <c r="D48" s="39"/>
      <c r="E48" s="39"/>
      <c r="F48" s="46"/>
    </row>
    <row r="49" spans="1:6" hidden="1">
      <c r="A49" s="38"/>
      <c r="B49" s="13"/>
      <c r="C49" s="39"/>
      <c r="D49" s="39"/>
      <c r="E49" s="39"/>
      <c r="F49" s="46"/>
    </row>
    <row r="50" spans="1:6">
      <c r="B50" s="47"/>
      <c r="C50" s="47"/>
    </row>
    <row r="51" spans="1:6">
      <c r="B51" s="47"/>
      <c r="C51" s="47"/>
    </row>
    <row r="52" spans="1:6">
      <c r="B52" s="47"/>
      <c r="C52" s="47"/>
    </row>
    <row r="53" spans="1:6">
      <c r="B53" s="47"/>
      <c r="C53" s="47"/>
    </row>
    <row r="54" spans="1:6">
      <c r="B54" s="47"/>
      <c r="C54" s="47"/>
    </row>
    <row r="55" spans="1:6">
      <c r="B55" s="47"/>
      <c r="C55" s="47"/>
    </row>
    <row r="56" spans="1:6">
      <c r="B56" s="47"/>
      <c r="C56" s="47"/>
    </row>
    <row r="57" spans="1:6">
      <c r="B57" s="47"/>
      <c r="C57" s="47"/>
    </row>
    <row r="58" spans="1:6">
      <c r="B58" s="47"/>
      <c r="C58" s="47"/>
    </row>
    <row r="59" spans="1:6">
      <c r="B59" s="47"/>
      <c r="C59" s="47"/>
    </row>
    <row r="60" spans="1:6">
      <c r="B60" s="47"/>
      <c r="C60" s="47"/>
    </row>
    <row r="61" spans="1:6">
      <c r="B61" s="47"/>
      <c r="C61" s="47"/>
    </row>
    <row r="62" spans="1:6">
      <c r="B62" s="47"/>
      <c r="C62" s="47"/>
    </row>
    <row r="63" spans="1:6">
      <c r="B63" s="47"/>
      <c r="C63" s="47"/>
    </row>
    <row r="64" spans="1:6">
      <c r="B64" s="47"/>
      <c r="C64" s="47"/>
    </row>
    <row r="65" spans="2:3">
      <c r="B65" s="47"/>
      <c r="C65" s="47"/>
    </row>
    <row r="66" spans="2:3">
      <c r="B66" s="47"/>
      <c r="C66" s="47"/>
    </row>
    <row r="67" spans="2:3">
      <c r="B67" s="47"/>
      <c r="C67" s="47"/>
    </row>
    <row r="68" spans="2:3">
      <c r="B68" s="47"/>
      <c r="C68" s="47"/>
    </row>
    <row r="69" spans="2:3">
      <c r="B69" s="47"/>
      <c r="C69" s="47"/>
    </row>
    <row r="70" spans="2:3">
      <c r="B70" s="47"/>
      <c r="C70" s="47"/>
    </row>
    <row r="71" spans="2:3">
      <c r="B71" s="47"/>
      <c r="C71" s="47"/>
    </row>
    <row r="72" spans="2:3">
      <c r="B72" s="47"/>
      <c r="C72" s="47"/>
    </row>
    <row r="73" spans="2:3">
      <c r="B73" s="47"/>
      <c r="C73" s="47"/>
    </row>
    <row r="74" spans="2:3">
      <c r="B74" s="47"/>
      <c r="C74" s="47"/>
    </row>
    <row r="75" spans="2:3">
      <c r="B75" s="47"/>
      <c r="C75" s="47"/>
    </row>
    <row r="76" spans="2:3">
      <c r="B76" s="47"/>
      <c r="C76" s="47"/>
    </row>
    <row r="77" spans="2:3">
      <c r="B77" s="47"/>
      <c r="C77" s="47"/>
    </row>
    <row r="78" spans="2:3">
      <c r="B78" s="47"/>
      <c r="C78" s="47"/>
    </row>
    <row r="79" spans="2:3">
      <c r="B79" s="47"/>
      <c r="C79" s="47"/>
    </row>
    <row r="80" spans="2:3">
      <c r="B80" s="47"/>
      <c r="C80" s="47"/>
    </row>
    <row r="81" spans="2:3">
      <c r="B81" s="47"/>
      <c r="C81" s="47"/>
    </row>
    <row r="82" spans="2:3">
      <c r="B82" s="47"/>
      <c r="C82" s="47"/>
    </row>
    <row r="83" spans="2:3">
      <c r="B83" s="47"/>
      <c r="C83" s="47"/>
    </row>
    <row r="84" spans="2:3">
      <c r="B84" s="47"/>
      <c r="C84" s="47"/>
    </row>
    <row r="85" spans="2:3">
      <c r="B85" s="47"/>
      <c r="C85" s="47"/>
    </row>
    <row r="86" spans="2:3">
      <c r="B86" s="47"/>
      <c r="C86" s="47"/>
    </row>
    <row r="87" spans="2:3">
      <c r="B87" s="47"/>
      <c r="C87" s="47"/>
    </row>
    <row r="88" spans="2:3">
      <c r="B88" s="47"/>
      <c r="C88" s="47"/>
    </row>
    <row r="89" spans="2:3">
      <c r="B89" s="47"/>
      <c r="C89" s="47"/>
    </row>
    <row r="90" spans="2:3">
      <c r="B90" s="47"/>
      <c r="C90" s="47"/>
    </row>
    <row r="91" spans="2:3">
      <c r="B91" s="47"/>
      <c r="C91" s="47"/>
    </row>
    <row r="92" spans="2:3">
      <c r="B92" s="47"/>
      <c r="C92" s="47"/>
    </row>
    <row r="93" spans="2:3">
      <c r="B93" s="47"/>
      <c r="C93" s="47"/>
    </row>
    <row r="94" spans="2:3">
      <c r="B94" s="47"/>
      <c r="C94" s="47"/>
    </row>
    <row r="95" spans="2:3">
      <c r="B95" s="47"/>
      <c r="C95" s="47"/>
    </row>
    <row r="96" spans="2:3">
      <c r="B96" s="47"/>
      <c r="C96" s="47"/>
    </row>
    <row r="97" spans="2:3">
      <c r="B97" s="47"/>
      <c r="C97" s="47"/>
    </row>
    <row r="98" spans="2:3">
      <c r="B98" s="47"/>
      <c r="C98" s="47"/>
    </row>
    <row r="99" spans="2:3">
      <c r="B99" s="47"/>
      <c r="C99" s="47"/>
    </row>
    <row r="100" spans="2:3">
      <c r="B100" s="47"/>
      <c r="C100" s="47"/>
    </row>
    <row r="101" spans="2:3">
      <c r="B101" s="47"/>
      <c r="C101" s="47"/>
    </row>
    <row r="102" spans="2:3">
      <c r="B102" s="47"/>
      <c r="C102" s="47"/>
    </row>
    <row r="103" spans="2:3">
      <c r="B103" s="47"/>
      <c r="C103" s="47"/>
    </row>
    <row r="104" spans="2:3">
      <c r="B104" s="47"/>
      <c r="C104" s="47"/>
    </row>
    <row r="105" spans="2:3">
      <c r="B105" s="47"/>
      <c r="C105" s="47"/>
    </row>
    <row r="106" spans="2:3">
      <c r="B106" s="47"/>
      <c r="C106" s="47"/>
    </row>
    <row r="107" spans="2:3">
      <c r="B107" s="47"/>
      <c r="C107" s="47"/>
    </row>
    <row r="108" spans="2:3">
      <c r="B108" s="47"/>
      <c r="C108" s="47"/>
    </row>
    <row r="109" spans="2:3">
      <c r="B109" s="47"/>
      <c r="C109" s="47"/>
    </row>
    <row r="110" spans="2:3">
      <c r="B110" s="47"/>
      <c r="C110" s="47"/>
    </row>
    <row r="111" spans="2:3">
      <c r="B111" s="47"/>
      <c r="C111" s="47"/>
    </row>
    <row r="112" spans="2:3">
      <c r="B112" s="47"/>
      <c r="C112" s="47"/>
    </row>
    <row r="113" spans="2:3">
      <c r="B113" s="47"/>
      <c r="C113" s="47"/>
    </row>
    <row r="114" spans="2:3">
      <c r="B114" s="47"/>
      <c r="C114" s="47"/>
    </row>
    <row r="115" spans="2:3">
      <c r="B115" s="47"/>
      <c r="C115" s="47"/>
    </row>
    <row r="116" spans="2:3">
      <c r="B116" s="47"/>
      <c r="C116" s="47"/>
    </row>
    <row r="117" spans="2:3">
      <c r="B117" s="47"/>
      <c r="C117" s="47"/>
    </row>
    <row r="118" spans="2:3">
      <c r="B118" s="47"/>
      <c r="C118" s="47"/>
    </row>
    <row r="119" spans="2:3">
      <c r="B119" s="47"/>
      <c r="C119" s="47"/>
    </row>
    <row r="120" spans="2:3">
      <c r="B120" s="47"/>
      <c r="C120" s="47"/>
    </row>
    <row r="121" spans="2:3">
      <c r="B121" s="47"/>
      <c r="C121" s="47"/>
    </row>
    <row r="122" spans="2:3">
      <c r="B122" s="47"/>
      <c r="C122" s="47"/>
    </row>
    <row r="123" spans="2:3">
      <c r="B123" s="47"/>
      <c r="C123" s="47"/>
    </row>
    <row r="124" spans="2:3">
      <c r="B124" s="47"/>
      <c r="C124" s="47"/>
    </row>
    <row r="125" spans="2:3">
      <c r="B125" s="47"/>
      <c r="C125" s="47"/>
    </row>
    <row r="126" spans="2:3">
      <c r="B126" s="47"/>
      <c r="C126" s="47"/>
    </row>
    <row r="127" spans="2:3">
      <c r="B127" s="47"/>
      <c r="C127" s="47"/>
    </row>
    <row r="128" spans="2:3">
      <c r="B128" s="47"/>
      <c r="C128" s="47"/>
    </row>
    <row r="129" spans="2:3">
      <c r="B129" s="47"/>
      <c r="C129" s="47"/>
    </row>
    <row r="130" spans="2:3">
      <c r="B130" s="47"/>
      <c r="C130" s="47"/>
    </row>
    <row r="131" spans="2:3">
      <c r="B131" s="47"/>
      <c r="C131" s="47"/>
    </row>
    <row r="132" spans="2:3">
      <c r="B132" s="47"/>
      <c r="C132" s="47"/>
    </row>
    <row r="133" spans="2:3">
      <c r="B133" s="47"/>
      <c r="C133" s="47"/>
    </row>
    <row r="134" spans="2:3">
      <c r="B134" s="47"/>
      <c r="C134" s="47"/>
    </row>
    <row r="135" spans="2:3">
      <c r="B135" s="47"/>
      <c r="C135" s="47"/>
    </row>
    <row r="136" spans="2:3">
      <c r="B136" s="47"/>
      <c r="C136" s="47"/>
    </row>
    <row r="137" spans="2:3">
      <c r="B137" s="47"/>
      <c r="C137" s="47"/>
    </row>
    <row r="138" spans="2:3">
      <c r="B138" s="47"/>
      <c r="C138" s="47"/>
    </row>
    <row r="139" spans="2:3">
      <c r="B139" s="47"/>
      <c r="C139" s="47"/>
    </row>
    <row r="140" spans="2:3">
      <c r="B140" s="47"/>
      <c r="C140" s="47"/>
    </row>
  </sheetData>
  <mergeCells count="4">
    <mergeCell ref="B1:F1"/>
    <mergeCell ref="B4:F4"/>
    <mergeCell ref="B26:F26"/>
    <mergeCell ref="B44:F44"/>
  </mergeCells>
  <pageMargins left="0.31496062992125984" right="0.31496062992125984" top="0.74803149606299213" bottom="0.74803149606299213" header="0.31496062992125984" footer="0.31496062992125984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оценка</vt:lpstr>
      <vt:lpstr>результат</vt:lpstr>
      <vt:lpstr>оценка!Область_печати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НовиковаЕ</dc:creator>
  <cp:lastModifiedBy>Шмакова</cp:lastModifiedBy>
  <cp:lastPrinted>2023-06-27T14:42:49Z</cp:lastPrinted>
  <dcterms:created xsi:type="dcterms:W3CDTF">2022-10-18T12:50:23Z</dcterms:created>
  <dcterms:modified xsi:type="dcterms:W3CDTF">2023-06-30T08:41:34Z</dcterms:modified>
</cp:coreProperties>
</file>