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J8" i="3" l="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H93"/>
  <c r="D93"/>
  <c r="E93" i="4"/>
  <c r="F93"/>
  <c r="H93"/>
  <c r="D93"/>
  <c r="E93" i="3"/>
  <c r="F93"/>
  <c r="H93"/>
  <c r="D93"/>
  <c r="D9" i="1" l="1"/>
  <c r="F9"/>
  <c r="G9"/>
  <c r="H9"/>
  <c r="D10"/>
  <c r="F10"/>
  <c r="G10"/>
  <c r="H10"/>
  <c r="D11"/>
  <c r="F11"/>
  <c r="G11"/>
  <c r="H11"/>
  <c r="D12"/>
  <c r="F12"/>
  <c r="G12"/>
  <c r="H12"/>
  <c r="D13"/>
  <c r="F13"/>
  <c r="G13"/>
  <c r="H13"/>
  <c r="D14"/>
  <c r="F14"/>
  <c r="G14"/>
  <c r="H14"/>
  <c r="D15"/>
  <c r="F15"/>
  <c r="G15"/>
  <c r="H15"/>
  <c r="D16"/>
  <c r="F16"/>
  <c r="G16"/>
  <c r="H16"/>
  <c r="D17"/>
  <c r="F17"/>
  <c r="G17"/>
  <c r="H17"/>
  <c r="D18"/>
  <c r="F18"/>
  <c r="G18"/>
  <c r="H18"/>
  <c r="D19"/>
  <c r="F19"/>
  <c r="G19"/>
  <c r="H19"/>
  <c r="D92"/>
  <c r="F92"/>
  <c r="G92"/>
  <c r="H92"/>
  <c r="D20"/>
  <c r="F20"/>
  <c r="G20"/>
  <c r="H20"/>
  <c r="D21"/>
  <c r="F21"/>
  <c r="G21"/>
  <c r="H21"/>
  <c r="D22"/>
  <c r="F22"/>
  <c r="G22"/>
  <c r="H22"/>
  <c r="D23"/>
  <c r="F23"/>
  <c r="G23"/>
  <c r="H23"/>
  <c r="D24"/>
  <c r="F24"/>
  <c r="G24"/>
  <c r="H24"/>
  <c r="D25"/>
  <c r="F25"/>
  <c r="G25"/>
  <c r="H25"/>
  <c r="D26"/>
  <c r="F26"/>
  <c r="G26"/>
  <c r="H26"/>
  <c r="D27"/>
  <c r="F27"/>
  <c r="G27"/>
  <c r="H27"/>
  <c r="D28"/>
  <c r="F28"/>
  <c r="G28"/>
  <c r="H28"/>
  <c r="D29"/>
  <c r="F29"/>
  <c r="G29"/>
  <c r="H29"/>
  <c r="D30"/>
  <c r="F30"/>
  <c r="G30"/>
  <c r="H30"/>
  <c r="D31"/>
  <c r="F31"/>
  <c r="G31"/>
  <c r="H31"/>
  <c r="D32"/>
  <c r="F32"/>
  <c r="G32"/>
  <c r="H32"/>
  <c r="D33"/>
  <c r="F33"/>
  <c r="G33"/>
  <c r="H33"/>
  <c r="D34"/>
  <c r="F34"/>
  <c r="G34"/>
  <c r="H34"/>
  <c r="D35"/>
  <c r="F35"/>
  <c r="G35"/>
  <c r="H35"/>
  <c r="D36"/>
  <c r="F36"/>
  <c r="G36"/>
  <c r="H36"/>
  <c r="D37"/>
  <c r="F37"/>
  <c r="G37"/>
  <c r="H37"/>
  <c r="D38"/>
  <c r="F38"/>
  <c r="G38"/>
  <c r="H38"/>
  <c r="D39"/>
  <c r="F39"/>
  <c r="G39"/>
  <c r="H39"/>
  <c r="D40"/>
  <c r="F40"/>
  <c r="G40"/>
  <c r="H40"/>
  <c r="D41"/>
  <c r="F41"/>
  <c r="G41"/>
  <c r="H41"/>
  <c r="D42"/>
  <c r="F42"/>
  <c r="G42"/>
  <c r="H42"/>
  <c r="D43"/>
  <c r="F43"/>
  <c r="G43"/>
  <c r="H43"/>
  <c r="D44"/>
  <c r="F44"/>
  <c r="G44"/>
  <c r="H44"/>
  <c r="D45"/>
  <c r="F45"/>
  <c r="G45"/>
  <c r="H45"/>
  <c r="D46"/>
  <c r="F46"/>
  <c r="G46"/>
  <c r="H46"/>
  <c r="D47"/>
  <c r="G47"/>
  <c r="H47"/>
  <c r="D48"/>
  <c r="F48"/>
  <c r="G48"/>
  <c r="H48"/>
  <c r="D49"/>
  <c r="F49"/>
  <c r="G49"/>
  <c r="H49"/>
  <c r="D50"/>
  <c r="F50"/>
  <c r="G50"/>
  <c r="H50"/>
  <c r="D51"/>
  <c r="F51"/>
  <c r="G51"/>
  <c r="H51"/>
  <c r="D52"/>
  <c r="F52"/>
  <c r="G52"/>
  <c r="H52"/>
  <c r="D53"/>
  <c r="F53"/>
  <c r="G53"/>
  <c r="H53"/>
  <c r="D54"/>
  <c r="F54"/>
  <c r="G54"/>
  <c r="H54"/>
  <c r="D55"/>
  <c r="F55"/>
  <c r="G55"/>
  <c r="H55"/>
  <c r="D56"/>
  <c r="F56"/>
  <c r="G56"/>
  <c r="H56"/>
  <c r="D57"/>
  <c r="F57"/>
  <c r="G57"/>
  <c r="H57"/>
  <c r="D58"/>
  <c r="F58"/>
  <c r="G58"/>
  <c r="H58"/>
  <c r="D59"/>
  <c r="F59"/>
  <c r="G59"/>
  <c r="H59"/>
  <c r="D60"/>
  <c r="F60"/>
  <c r="G60"/>
  <c r="H60"/>
  <c r="D61"/>
  <c r="F61"/>
  <c r="G61"/>
  <c r="H61"/>
  <c r="D62"/>
  <c r="F62"/>
  <c r="G62"/>
  <c r="H62"/>
  <c r="D63"/>
  <c r="F63"/>
  <c r="G63"/>
  <c r="H63"/>
  <c r="D64"/>
  <c r="F64"/>
  <c r="G64"/>
  <c r="H64"/>
  <c r="D65"/>
  <c r="F65"/>
  <c r="G65"/>
  <c r="H65"/>
  <c r="D66"/>
  <c r="F66"/>
  <c r="G66"/>
  <c r="H66"/>
  <c r="D67"/>
  <c r="F67"/>
  <c r="G67"/>
  <c r="H67"/>
  <c r="D68"/>
  <c r="F68"/>
  <c r="G68"/>
  <c r="H68"/>
  <c r="D69"/>
  <c r="F69"/>
  <c r="G69"/>
  <c r="H69"/>
  <c r="D70"/>
  <c r="F70"/>
  <c r="G70"/>
  <c r="H70"/>
  <c r="D71"/>
  <c r="F71"/>
  <c r="G71"/>
  <c r="H71"/>
  <c r="D72"/>
  <c r="F72"/>
  <c r="G72"/>
  <c r="H72"/>
  <c r="D73"/>
  <c r="F73"/>
  <c r="G73"/>
  <c r="H73"/>
  <c r="D74"/>
  <c r="F74"/>
  <c r="G74"/>
  <c r="H74"/>
  <c r="D75"/>
  <c r="F75"/>
  <c r="G75"/>
  <c r="H75"/>
  <c r="D76"/>
  <c r="F76"/>
  <c r="G76"/>
  <c r="H76"/>
  <c r="D77"/>
  <c r="F77"/>
  <c r="G77"/>
  <c r="H77"/>
  <c r="D78"/>
  <c r="F78"/>
  <c r="G78"/>
  <c r="H78"/>
  <c r="D79"/>
  <c r="F79"/>
  <c r="G79"/>
  <c r="H79"/>
  <c r="D80"/>
  <c r="F80"/>
  <c r="G80"/>
  <c r="H80"/>
  <c r="D81"/>
  <c r="F81"/>
  <c r="G81"/>
  <c r="H81"/>
  <c r="D82"/>
  <c r="F82"/>
  <c r="G82"/>
  <c r="H82"/>
  <c r="D83"/>
  <c r="F83"/>
  <c r="G83"/>
  <c r="H83"/>
  <c r="D84"/>
  <c r="F84"/>
  <c r="G84"/>
  <c r="H84"/>
  <c r="D85"/>
  <c r="F85"/>
  <c r="G85"/>
  <c r="H85"/>
  <c r="D86"/>
  <c r="F86"/>
  <c r="G86"/>
  <c r="H86"/>
  <c r="D87"/>
  <c r="F87"/>
  <c r="G87"/>
  <c r="H87"/>
  <c r="D88"/>
  <c r="F88"/>
  <c r="G88"/>
  <c r="H88"/>
  <c r="D89"/>
  <c r="F89"/>
  <c r="G89"/>
  <c r="H89"/>
  <c r="D90"/>
  <c r="F90"/>
  <c r="G90"/>
  <c r="H90"/>
  <c r="D91"/>
  <c r="F91"/>
  <c r="G91"/>
  <c r="H91"/>
  <c r="J28" l="1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4" i="1"/>
  <c r="C2" i="3" l="1"/>
  <c r="C2" i="4" s="1"/>
  <c r="C2" i="5" s="1"/>
  <c r="C4" i="3"/>
  <c r="C4" i="4" s="1"/>
  <c r="C4" i="5" s="1"/>
  <c r="E8" i="1" l="1"/>
  <c r="F8"/>
  <c r="G8"/>
  <c r="H8"/>
  <c r="H93" s="1"/>
  <c r="E93" l="1"/>
  <c r="E95" s="1"/>
  <c r="G93"/>
  <c r="G95" s="1"/>
  <c r="H95"/>
  <c r="D8"/>
  <c r="J8" l="1"/>
  <c r="D93"/>
  <c r="D95" s="1"/>
  <c r="J93" i="5"/>
  <c r="J47"/>
  <c r="F93"/>
  <c r="F93" i="1"/>
  <c r="F95" s="1"/>
  <c r="F47"/>
  <c r="J47" s="1"/>
  <c r="J93" l="1"/>
  <c r="J95" s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<sst xmlns="http://schemas.openxmlformats.org/spreadsheetml/2006/main" count="404" uniqueCount="107">
  <si>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</si>
  <si>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</si>
  <si>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</si>
  <si>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</si>
  <si>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</si>
  <si>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</si>
  <si>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</si>
  <si>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</si>
  <si>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</si>
  <si>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</si>
  <si>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</si>
  <si>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</si>
  <si>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</si>
  <si>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</si>
  <si>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</si>
  <si>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</si>
  <si>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</si>
  <si>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</si>
  <si>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</si>
  <si>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</si>
  <si>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</si>
  <si>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</si>
  <si>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</si>
  <si>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</si>
  <si>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</si>
  <si>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</si>
  <si>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</si>
  <si>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</si>
  <si>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</si>
  <si>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</si>
  <si>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</si>
  <si>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</si>
  <si>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</si>
  <si>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</si>
  <si>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</si>
  <si>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</si>
  <si>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</si>
  <si>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</si>
  <si>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</si>
  <si>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</si>
  <si>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</si>
  <si>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</si>
  <si>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</si>
  <si>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</si>
  <si>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</si>
  <si>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</si>
  <si>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</si>
  <si>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</si>
  <si>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</si>
  <si>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</si>
  <si>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</si>
  <si>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</si>
  <si>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</si>
  <si>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</si>
  <si>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</si>
  <si>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</si>
  <si>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</si>
  <si>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</si>
  <si>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</si>
  <si>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</si>
  <si>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</si>
  <si>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</si>
  <si>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</si>
  <si>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</si>
  <si>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</si>
  <si>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</si>
  <si>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</si>
  <si>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</si>
  <si>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</si>
  <si>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</si>
  <si>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</si>
  <si>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</si>
  <si>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</si>
  <si>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</si>
  <si>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</si>
  <si>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</si>
  <si>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</si>
  <si>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</si>
  <si>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</si>
  <si>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</si>
  <si>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</si>
  <si>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</si>
  <si>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</si>
  <si>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</si>
  <si>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</si>
  <si>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</si>
  <si>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</si>
  <si>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</si>
  <si>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</si>
  <si>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</si>
  <si>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</si>
  <si>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</si>
  <si>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</si>
  <si>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</si>
  <si>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</si>
  <si>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</si>
  <si>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</si>
  <si>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</si>
  <si>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</si>
  <si>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</si>
  <si>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</si>
  <si>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</si>
  <si>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</si>
  <si>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</si>
  <si>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</si>
  <si>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</si>
  <si>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28.11.2023 года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</si>
</sst>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\ _₽_-;\-* #,##0\ _₽_-;_-* &quot;-&quot;??\ _₽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166" fontId="0" fillId="0" borderId="0" xfId="11" applyNumberFormat="1" applyFont="1" applyFill="1"/>
    <xf numFmtId="166" fontId="19" fillId="0" borderId="0" xfId="11" applyNumberFormat="1" applyFont="1" applyFill="1" applyAlignment="1">
      <alignment vertical="center"/>
    </xf>
    <xf numFmtId="166" fontId="0" fillId="0" borderId="0" xfId="11" applyNumberFormat="1" applyFont="1" applyFill="1" applyAlignment="1">
      <alignment vertical="center"/>
    </xf>
    <xf numFmtId="166" fontId="2" fillId="0" borderId="0" xfId="11" applyNumberFormat="1" applyFont="1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97"/>
  <sheetViews>
    <sheetView tabSelected="1" zoomScale="70" zoomScaleNormal="70" workbookViewId="0">
      <pane xSplit="3" ySplit="7" topLeftCell="D68" activePane="bottomRight" state="frozen"/>
      <selection pane="topRight" activeCell="C1" sqref="C1"/>
      <selection pane="bottomLeft" activeCell="A8" sqref="A8"/>
      <selection pane="bottomRight" activeCell="E8" sqref="E8:E92"/>
    </sheetView>
  </sheetViews>
  <sheetFormatPr defaultColWidth="8.85546875" defaultRowHeight="18.75"/>
  <cols>
    <col min="1" max="1" width="4.42578125" style="37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9" width="8.85546875" style="44"/>
    <col min="20" max="16384" width="8.85546875" style="3"/>
  </cols>
  <sheetData>
    <row r="1" spans="1:10" ht="24.75" customHeight="1">
      <c r="A1" s="32"/>
      <c r="C1" s="1"/>
      <c r="D1" s="1"/>
      <c r="E1" s="1"/>
      <c r="F1" s="1"/>
      <c r="G1" s="1"/>
      <c r="H1" s="49" t="s">
        <v>75</v>
      </c>
      <c r="I1" s="49"/>
      <c r="J1" s="49"/>
    </row>
    <row r="2" spans="1:10" ht="21" customHeight="1">
      <c r="A2" s="32"/>
      <c r="C2" s="54" t="s">
        <v>106</v>
      </c>
      <c r="D2" s="54"/>
      <c r="E2" s="54"/>
      <c r="F2" s="54"/>
      <c r="G2" s="54"/>
      <c r="H2" s="54"/>
      <c r="I2" s="54"/>
      <c r="J2" s="54"/>
    </row>
    <row r="3" spans="1:10">
      <c r="A3" s="33"/>
      <c r="C3" s="4"/>
      <c r="D3" s="4"/>
      <c r="E3" s="4"/>
      <c r="F3" s="8"/>
      <c r="G3" s="8"/>
      <c r="H3" s="49"/>
      <c r="I3" s="49"/>
      <c r="J3" s="49"/>
    </row>
    <row r="4" spans="1:10">
      <c r="A4" s="33"/>
      <c r="C4" s="50" t="s">
        <v>78</v>
      </c>
      <c r="D4" s="50"/>
      <c r="E4" s="50"/>
      <c r="F4" s="50"/>
      <c r="G4" s="50"/>
      <c r="H4" s="50"/>
      <c r="I4" s="50"/>
      <c r="J4" s="50"/>
    </row>
    <row r="5" spans="1:10" ht="24" customHeight="1">
      <c r="A5" s="34"/>
      <c r="C5" s="50"/>
      <c r="D5" s="50"/>
      <c r="E5" s="50"/>
      <c r="F5" s="50"/>
      <c r="G5" s="50"/>
      <c r="H5" s="50"/>
      <c r="I5" s="40"/>
      <c r="J5" s="10" t="s">
        <v>74</v>
      </c>
    </row>
    <row r="6" spans="1:10" ht="21.6" customHeight="1">
      <c r="A6" s="48" t="s">
        <v>1</v>
      </c>
      <c r="B6" s="48" t="s">
        <v>79</v>
      </c>
      <c r="C6" s="51" t="s">
        <v>0</v>
      </c>
      <c r="D6" s="52"/>
      <c r="E6" s="52"/>
      <c r="F6" s="52"/>
      <c r="G6" s="52"/>
      <c r="H6" s="52"/>
      <c r="I6" s="52"/>
      <c r="J6" s="53"/>
    </row>
    <row r="7" spans="1:10" ht="135" customHeight="1">
      <c r="A7" s="48"/>
      <c r="B7" s="48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16263202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16263202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f>согаз!D9+макс!D9+капитал!D9</f>
        <v>1431701936.8800004</v>
      </c>
      <c r="E9" s="14">
        <f>согаз!E9+макс!E9+капитал!E9</f>
        <v>279554314</v>
      </c>
      <c r="F9" s="14">
        <f>согаз!F9+макс!F9+капитал!F9</f>
        <v>64966951.050000012</v>
      </c>
      <c r="G9" s="14">
        <f>согаз!G9+макс!G9+капитал!G9</f>
        <v>76020250.530000001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1580086858.4600003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f>согаз!D10+макс!D10+капитал!D10</f>
        <v>175411650.55749992</v>
      </c>
      <c r="E10" s="14">
        <f>согаз!E10+макс!E10+капитал!E10</f>
        <v>3905298</v>
      </c>
      <c r="F10" s="14">
        <f>согаз!F10+макс!F10+капитал!F10</f>
        <v>45144734.529999986</v>
      </c>
      <c r="G10" s="14">
        <f>согаз!G10+макс!G10+капитал!G10</f>
        <v>42140237.689999998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269929622.77749991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69020380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69020380</v>
      </c>
    </row>
    <row r="12" spans="1:10" ht="33.75" customHeight="1">
      <c r="A12" s="35">
        <v>5</v>
      </c>
      <c r="B12" s="19">
        <v>670005</v>
      </c>
      <c r="C12" s="18" t="s">
        <v>11</v>
      </c>
      <c r="D12" s="14">
        <f>согаз!D12+макс!D12+капитал!D12</f>
        <v>564800497.8350004</v>
      </c>
      <c r="E12" s="14">
        <f>согаз!E12+макс!E12+капитал!E12</f>
        <v>94969800</v>
      </c>
      <c r="F12" s="14">
        <f>согаз!F12+макс!F12+капитал!F12</f>
        <v>595237335.48999977</v>
      </c>
      <c r="G12" s="14">
        <f>согаз!G12+макс!G12+капитал!G12</f>
        <v>140555010.47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1300592843.7950003</v>
      </c>
    </row>
    <row r="13" spans="1:10" ht="35.25" customHeight="1">
      <c r="A13" s="35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25263530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25263530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20503700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20503700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24531510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24531510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16043410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16043410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146706440.98048648</v>
      </c>
      <c r="H18" s="14">
        <f>согаз!H18+макс!H18+капитал!H18</f>
        <v>24671839.560263079</v>
      </c>
      <c r="I18" s="14">
        <f>согаз!I18+макс!I18+капитал!I18</f>
        <v>0</v>
      </c>
      <c r="J18" s="7">
        <f t="shared" si="0"/>
        <v>171378280.54074955</v>
      </c>
    </row>
    <row r="19" spans="1:10" ht="21" customHeight="1">
      <c r="A19" s="35">
        <v>12</v>
      </c>
      <c r="B19" s="19">
        <v>670013</v>
      </c>
      <c r="C19" s="18" t="s">
        <v>28</v>
      </c>
      <c r="D19" s="14">
        <f>согаз!D19+макс!D19+капитал!D19</f>
        <v>15616127.022499999</v>
      </c>
      <c r="E19" s="14">
        <f>согаз!E19+макс!E19+капитал!E19</f>
        <v>0</v>
      </c>
      <c r="F19" s="14">
        <f>согаз!F19+макс!F19+капитал!F19</f>
        <v>9990460.4299999997</v>
      </c>
      <c r="G19" s="14">
        <f>согаз!G19+макс!G19+капитал!G19</f>
        <v>54208357.567046419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79814945.019546419</v>
      </c>
    </row>
    <row r="20" spans="1:10" ht="25.5" customHeight="1">
      <c r="A20" s="35">
        <v>13</v>
      </c>
      <c r="B20" s="19">
        <v>670015</v>
      </c>
      <c r="C20" s="18" t="s">
        <v>29</v>
      </c>
      <c r="D20" s="14">
        <f>согаз!D20+макс!D20+капитал!D20</f>
        <v>61591635.775833338</v>
      </c>
      <c r="E20" s="14">
        <f>согаз!E20+макс!E20+капитал!E20</f>
        <v>0</v>
      </c>
      <c r="F20" s="14">
        <f>согаз!F20+макс!F20+капитал!F20</f>
        <v>9979002.9400000125</v>
      </c>
      <c r="G20" s="14">
        <f>согаз!G20+макс!G20+капитал!G20</f>
        <v>181314171.5229142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252884810.23874754</v>
      </c>
    </row>
    <row r="21" spans="1:10">
      <c r="A21" s="35">
        <v>14</v>
      </c>
      <c r="B21" s="19">
        <v>670017</v>
      </c>
      <c r="C21" s="18" t="s">
        <v>30</v>
      </c>
      <c r="D21" s="14">
        <f>согаз!D21+макс!D21+капитал!D21</f>
        <v>23509248.69666668</v>
      </c>
      <c r="E21" s="14">
        <f>согаз!E21+макс!E21+капитал!E21</f>
        <v>0</v>
      </c>
      <c r="F21" s="14">
        <f>согаз!F21+макс!F21+капитал!F21</f>
        <v>8143258.580000001</v>
      </c>
      <c r="G21" s="14">
        <f>согаз!G21+макс!G21+капитал!G21</f>
        <v>63822679.394104563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95475186.670771241</v>
      </c>
    </row>
    <row r="22" spans="1:10">
      <c r="A22" s="35">
        <v>15</v>
      </c>
      <c r="B22" s="19">
        <v>670018</v>
      </c>
      <c r="C22" s="18" t="s">
        <v>31</v>
      </c>
      <c r="D22" s="14">
        <f>согаз!D22+макс!D22+капитал!D22</f>
        <v>36758520.596666664</v>
      </c>
      <c r="E22" s="14">
        <f>согаз!E22+макс!E22+капитал!E22</f>
        <v>0</v>
      </c>
      <c r="F22" s="14">
        <f>согаз!F22+макс!F22+капитал!F22</f>
        <v>16614345.289999995</v>
      </c>
      <c r="G22" s="14">
        <f>согаз!G22+макс!G22+капитал!G22</f>
        <v>105443260.71411848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158816126.60078514</v>
      </c>
    </row>
    <row r="23" spans="1:10">
      <c r="A23" s="35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571346.04999999981</v>
      </c>
      <c r="G23" s="14">
        <f>согаз!G23+макс!G23+капитал!G23</f>
        <v>1482938.7656626562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2592588.0756626558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f>согаз!D24+макс!D24+капитал!D24</f>
        <v>24097456.095000021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76873623.71340698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113990620.048407</v>
      </c>
    </row>
    <row r="25" spans="1:10">
      <c r="A25" s="35">
        <v>18</v>
      </c>
      <c r="B25" s="19">
        <v>670021</v>
      </c>
      <c r="C25" s="18" t="s">
        <v>33</v>
      </c>
      <c r="D25" s="14">
        <f>согаз!D25+макс!D25+капитал!D25</f>
        <v>109346.96000000005</v>
      </c>
      <c r="E25" s="14">
        <f>согаз!E25+макс!E25+капитал!E25</f>
        <v>0</v>
      </c>
      <c r="F25" s="14">
        <f>согаз!F25+макс!F25+капитал!F25</f>
        <v>206830.40999999995</v>
      </c>
      <c r="G25" s="14">
        <f>согаз!G25+макс!G25+капитал!G25</f>
        <v>1226169.3210085758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1542346.6910085757</v>
      </c>
    </row>
    <row r="26" spans="1:10">
      <c r="A26" s="35">
        <v>19</v>
      </c>
      <c r="B26" s="19">
        <v>670022</v>
      </c>
      <c r="C26" s="18" t="s">
        <v>34</v>
      </c>
      <c r="D26" s="14">
        <f>согаз!D26+макс!D26+капитал!D26</f>
        <v>11738153.686666662</v>
      </c>
      <c r="E26" s="14">
        <f>согаз!E26+макс!E26+капитал!E26</f>
        <v>0</v>
      </c>
      <c r="F26" s="14">
        <f>согаз!F26+макс!F26+капитал!F26</f>
        <v>6567474.2799999956</v>
      </c>
      <c r="G26" s="14">
        <f>согаз!G26+макс!G26+капитал!G26</f>
        <v>53172047.397491053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71477675.364157706</v>
      </c>
    </row>
    <row r="27" spans="1:10" ht="24.75" customHeight="1">
      <c r="A27" s="35">
        <v>20</v>
      </c>
      <c r="B27" s="19">
        <v>670023</v>
      </c>
      <c r="C27" s="18" t="s">
        <v>35</v>
      </c>
      <c r="D27" s="14">
        <f>согаз!D27+макс!D27+капитал!D27</f>
        <v>20434098.121666662</v>
      </c>
      <c r="E27" s="14">
        <f>согаз!E27+макс!E27+капитал!E27</f>
        <v>0</v>
      </c>
      <c r="F27" s="14">
        <f>согаз!F27+макс!F27+капитал!F27</f>
        <v>6645985.4600000018</v>
      </c>
      <c r="G27" s="14">
        <f>согаз!G27+макс!G27+капитал!G27</f>
        <v>58166312.689198188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85246396.270864844</v>
      </c>
    </row>
    <row r="28" spans="1:10" ht="24.75" customHeight="1">
      <c r="A28" s="35">
        <v>21</v>
      </c>
      <c r="B28" s="19">
        <v>670024</v>
      </c>
      <c r="C28" s="18" t="s">
        <v>86</v>
      </c>
      <c r="D28" s="14">
        <f>согаз!D28+макс!D28+капитал!D28</f>
        <v>14673413.219999991</v>
      </c>
      <c r="E28" s="14">
        <f>согаз!E28+макс!E28+капитал!E28</f>
        <v>0</v>
      </c>
      <c r="F28" s="14">
        <f>согаз!F28+макс!F28+капитал!F28</f>
        <v>8039269.8800000045</v>
      </c>
      <c r="G28" s="14">
        <f>согаз!G28+макс!G28+капитал!G28</f>
        <v>55909636.855813473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78622319.955813468</v>
      </c>
    </row>
    <row r="29" spans="1:10" ht="24" customHeight="1">
      <c r="A29" s="35">
        <v>22</v>
      </c>
      <c r="B29" s="19">
        <v>670026</v>
      </c>
      <c r="C29" s="18" t="s">
        <v>77</v>
      </c>
      <c r="D29" s="14">
        <f>согаз!D29+макс!D29+капитал!D29</f>
        <v>46580128.355833337</v>
      </c>
      <c r="E29" s="14">
        <f>согаз!E29+макс!E29+капитал!E29</f>
        <v>0</v>
      </c>
      <c r="F29" s="14">
        <f>согаз!F29+макс!F29+капитал!F29</f>
        <v>11883947.209999999</v>
      </c>
      <c r="G29" s="14">
        <f>согаз!G29+макс!G29+капитал!G29</f>
        <v>128568891.7638599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187032967.32969323</v>
      </c>
    </row>
    <row r="30" spans="1:10" ht="24.75" customHeight="1">
      <c r="A30" s="35">
        <v>23</v>
      </c>
      <c r="B30" s="19">
        <v>670027</v>
      </c>
      <c r="C30" s="18" t="s">
        <v>38</v>
      </c>
      <c r="D30" s="14">
        <f>согаз!D30+макс!D30+капитал!D30</f>
        <v>235123281.05999973</v>
      </c>
      <c r="E30" s="14">
        <f>согаз!E30+макс!E30+капитал!E30</f>
        <v>0</v>
      </c>
      <c r="F30" s="14">
        <f>согаз!F30+макс!F30+капитал!F30</f>
        <v>28020571.919999994</v>
      </c>
      <c r="G30" s="14">
        <f>согаз!G30+макс!G30+капитал!G30</f>
        <v>328477904.78116512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591621757.7611649</v>
      </c>
    </row>
    <row r="31" spans="1:10" ht="21.75" customHeight="1">
      <c r="A31" s="35">
        <v>24</v>
      </c>
      <c r="B31" s="19">
        <v>670028</v>
      </c>
      <c r="C31" s="18" t="s">
        <v>39</v>
      </c>
      <c r="D31" s="14">
        <f>согаз!D31+макс!D31+капитал!D31</f>
        <v>59033314.514166653</v>
      </c>
      <c r="E31" s="14">
        <f>согаз!E31+макс!E31+капитал!E31</f>
        <v>0</v>
      </c>
      <c r="F31" s="14">
        <f>согаз!F31+макс!F31+капитал!F31</f>
        <v>22505740.679999989</v>
      </c>
      <c r="G31" s="14">
        <f>согаз!G31+макс!G31+капитал!G31</f>
        <v>94972556.037249282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176511611.23141593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f>согаз!D32+макс!D32+капитал!D32</f>
        <v>225612731.70000023</v>
      </c>
      <c r="E32" s="14">
        <f>согаз!E32+макс!E32+капитал!E32</f>
        <v>0</v>
      </c>
      <c r="F32" s="14">
        <f>согаз!F32+макс!F32+капитал!F32</f>
        <v>23447440.659999989</v>
      </c>
      <c r="G32" s="14">
        <f>согаз!G32+макс!G32+капитал!G32</f>
        <v>274155419.49325055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523215591.85325074</v>
      </c>
    </row>
    <row r="33" spans="1:10">
      <c r="A33" s="35">
        <v>26</v>
      </c>
      <c r="B33" s="19">
        <v>670030</v>
      </c>
      <c r="C33" s="18" t="s">
        <v>100</v>
      </c>
      <c r="D33" s="14">
        <f>согаз!D33+макс!D33+капитал!D33</f>
        <v>30718047.960000001</v>
      </c>
      <c r="E33" s="14">
        <f>согаз!E33+макс!E33+капитал!E33</f>
        <v>0</v>
      </c>
      <c r="F33" s="14">
        <f>согаз!F33+макс!F33+капитал!F33</f>
        <v>10479806.330000004</v>
      </c>
      <c r="G33" s="14">
        <f>согаз!G33+макс!G33+капитал!G33</f>
        <v>88951370.136793494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130149224.4267935</v>
      </c>
    </row>
    <row r="34" spans="1:10">
      <c r="A34" s="35">
        <v>27</v>
      </c>
      <c r="B34" s="19">
        <v>670033</v>
      </c>
      <c r="C34" s="18" t="s">
        <v>42</v>
      </c>
      <c r="D34" s="14">
        <f>согаз!D34+макс!D34+капитал!D34</f>
        <v>13148158.529999996</v>
      </c>
      <c r="E34" s="14">
        <f>согаз!E34+макс!E34+капитал!E34</f>
        <v>0</v>
      </c>
      <c r="F34" s="14">
        <f>согаз!F34+макс!F34+капитал!F34</f>
        <v>9193426.5900000092</v>
      </c>
      <c r="G34" s="14">
        <f>согаз!G34+макс!G34+капитал!G34</f>
        <v>41848851.931359753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64190437.051359758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f>согаз!D35+макс!D35+капитал!D35</f>
        <v>1200084.1900000006</v>
      </c>
      <c r="E35" s="14">
        <f>согаз!E35+макс!E35+капитал!E35</f>
        <v>0</v>
      </c>
      <c r="F35" s="14">
        <f>согаз!F35+макс!F35+капитал!F35</f>
        <v>577838.63000000012</v>
      </c>
      <c r="G35" s="14">
        <f>согаз!G35+макс!G35+капитал!G35</f>
        <v>2720510.8940098239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4498433.7140098251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f>согаз!D36+макс!D36+капитал!D36</f>
        <v>149299308.61666676</v>
      </c>
      <c r="E36" s="14">
        <f>согаз!E36+макс!E36+капитал!E36</f>
        <v>0</v>
      </c>
      <c r="F36" s="14">
        <f>согаз!F36+макс!F36+капитал!F36</f>
        <v>23901803.180000015</v>
      </c>
      <c r="G36" s="14">
        <f>согаз!G36+макс!G36+капитал!G36</f>
        <v>274352071.27381372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447553183.07048047</v>
      </c>
    </row>
    <row r="37" spans="1:10">
      <c r="A37" s="35">
        <v>30</v>
      </c>
      <c r="B37" s="19">
        <v>670037</v>
      </c>
      <c r="C37" s="18" t="s">
        <v>36</v>
      </c>
      <c r="D37" s="14">
        <f>согаз!D37+макс!D37+капитал!D37</f>
        <v>921110.57999999961</v>
      </c>
      <c r="E37" s="14">
        <f>согаз!E37+макс!E37+капитал!E37</f>
        <v>0</v>
      </c>
      <c r="F37" s="14">
        <f>согаз!F37+макс!F37+капитал!F37</f>
        <v>622219.57999999984</v>
      </c>
      <c r="G37" s="14">
        <f>согаз!G37+макс!G37+капитал!G37</f>
        <v>1820445.8105836802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3363775.9705836796</v>
      </c>
    </row>
    <row r="38" spans="1:10">
      <c r="A38" s="35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192490794.08218277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204581399.42218277</v>
      </c>
    </row>
    <row r="39" spans="1:10">
      <c r="A39" s="35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132788384.03297445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157071063.22297445</v>
      </c>
    </row>
    <row r="40" spans="1:10">
      <c r="A40" s="35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10954302.400000002</v>
      </c>
      <c r="G40" s="14">
        <f>согаз!G40+макс!G40+капитал!G40</f>
        <v>185041635.18133563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195995937.58133563</v>
      </c>
    </row>
    <row r="41" spans="1:10">
      <c r="A41" s="35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11687135.500000004</v>
      </c>
      <c r="G41" s="14">
        <f>согаз!G41+макс!G41+капитал!G41</f>
        <v>120725453.58633518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132412589.08633518</v>
      </c>
    </row>
    <row r="42" spans="1:10">
      <c r="A42" s="35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10591433.470000003</v>
      </c>
      <c r="G42" s="14">
        <f>согаз!G42+макс!G42+капитал!G42</f>
        <v>120221169.34935181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130812602.81935181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7886951.6700000009</v>
      </c>
      <c r="G43" s="14">
        <f>согаз!G43+макс!G43+капитал!G43</f>
        <v>103277715.18604507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111164666.85604507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31153521.020000003</v>
      </c>
      <c r="G44" s="14">
        <f>согаз!G44+макс!G44+капитал!G44</f>
        <v>139870639.96809331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171024160.98809332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77841640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77841640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51705670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51705670</v>
      </c>
    </row>
    <row r="47" spans="1:10" ht="22.5" customHeight="1">
      <c r="A47" s="35">
        <v>40</v>
      </c>
      <c r="B47" s="19">
        <v>670048</v>
      </c>
      <c r="C47" s="18" t="s">
        <v>16</v>
      </c>
      <c r="D47" s="14">
        <f>согаз!D47+макс!D47+капитал!D47</f>
        <v>769324735.40000057</v>
      </c>
      <c r="E47" s="14">
        <f>согаз!E47+макс!E47+капитал!E47</f>
        <v>68296613</v>
      </c>
      <c r="F47" s="14">
        <f>согаз!F47+макс!F47+капитал!F47</f>
        <v>34682704.706363626</v>
      </c>
      <c r="G47" s="14">
        <f>согаз!G47+макс!G47+капитал!G47</f>
        <v>146336314.66999999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950343754.77636421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f>согаз!D48+макс!D48+капитал!D48</f>
        <v>73442816.240000039</v>
      </c>
      <c r="E48" s="14">
        <f>согаз!E48+макс!E48+капитал!E48</f>
        <v>0</v>
      </c>
      <c r="F48" s="14">
        <f>согаз!F48+макс!F48+капитал!F48</f>
        <v>1846655.1600000001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152826418.97000003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101556470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101556470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f>согаз!D51+макс!D51+капитал!D51</f>
        <v>74561656.743333369</v>
      </c>
      <c r="E51" s="14">
        <f>согаз!E51+макс!E51+капитал!E51</f>
        <v>0</v>
      </c>
      <c r="F51" s="14">
        <f>согаз!F51+макс!F51+капитал!F51</f>
        <v>32259130.399999995</v>
      </c>
      <c r="G51" s="14">
        <f>согаз!G51+макс!G51+капитал!G51</f>
        <v>482435265.85973901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589256053.00307238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12834841.459999995</v>
      </c>
      <c r="G52" s="14">
        <f>согаз!G52+макс!G52+капитал!G52</f>
        <v>173293065.72761461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196731133.5176146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f>согаз!D53+макс!D53+капитал!D53</f>
        <v>699875261.13749909</v>
      </c>
      <c r="E53" s="14">
        <f>согаз!E53+макс!E53+капитал!E53</f>
        <v>155145147</v>
      </c>
      <c r="F53" s="14">
        <f>согаз!F53+макс!F53+капитал!F53</f>
        <v>0</v>
      </c>
      <c r="G53" s="14">
        <f>согаз!G53+макс!G53+капитал!G53</f>
        <v>73980585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773855846.13749909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2149005.94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2149005.94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</v>
      </c>
      <c r="G55" s="14">
        <f>согаз!G55+макс!G55+капитал!G55</f>
        <v>4468824.9000000004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4843349.95</v>
      </c>
    </row>
    <row r="56" spans="1:10" ht="24.75" customHeight="1">
      <c r="A56" s="35">
        <v>49</v>
      </c>
      <c r="B56" s="19">
        <v>670057</v>
      </c>
      <c r="C56" s="18" t="s">
        <v>90</v>
      </c>
      <c r="D56" s="14">
        <f>согаз!D56+макс!D56+капитал!D56</f>
        <v>369560604.24250031</v>
      </c>
      <c r="E56" s="14">
        <f>согаз!E56+макс!E56+капитал!E56</f>
        <v>53253131</v>
      </c>
      <c r="F56" s="14">
        <f>согаз!F56+макс!F56+капитал!F56</f>
        <v>32636728.489999957</v>
      </c>
      <c r="G56" s="14">
        <f>согаз!G56+макс!G56+капитал!G56</f>
        <v>96093232.56916219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498290565.30166245</v>
      </c>
    </row>
    <row r="57" spans="1:10" ht="35.25" customHeight="1">
      <c r="A57" s="35">
        <v>50</v>
      </c>
      <c r="B57" s="19">
        <v>670059</v>
      </c>
      <c r="C57" s="18" t="s">
        <v>13</v>
      </c>
      <c r="D57" s="14">
        <f>согаз!D57+макс!D57+капитал!D57</f>
        <v>87625439.969999999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8488345.0299999975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96113785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1713544.7200000007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1713544.7200000007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2815250.16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4084405.5100000002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801231747.1297369</v>
      </c>
      <c r="I60" s="14">
        <f>согаз!I60+макс!I60+капитал!I60</f>
        <v>0</v>
      </c>
      <c r="J60" s="7">
        <f t="shared" si="0"/>
        <v>801231747.1297369</v>
      </c>
    </row>
    <row r="61" spans="1:10" ht="24.75" customHeight="1">
      <c r="A61" s="35">
        <v>54</v>
      </c>
      <c r="B61" s="19">
        <v>670067</v>
      </c>
      <c r="C61" s="18" t="s">
        <v>51</v>
      </c>
      <c r="D61" s="14">
        <f>согаз!D61+макс!D61+капитал!D61</f>
        <v>4014422.5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17284413.539999999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29504724.039999999</v>
      </c>
    </row>
    <row r="62" spans="1:10">
      <c r="A62" s="35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9222007.3300000019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9222007.3300000019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</row>
    <row r="65" spans="1:10">
      <c r="A65" s="35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</row>
    <row r="66" spans="1:10">
      <c r="A66" s="35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23334451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23334451</v>
      </c>
    </row>
    <row r="67" spans="1:10">
      <c r="A67" s="35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117180487.88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117192749.38</v>
      </c>
    </row>
    <row r="68" spans="1:10">
      <c r="A68" s="35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</row>
    <row r="69" spans="1:10">
      <c r="A69" s="35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56061322.010000005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56061322.010000005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3381907.1900000004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</row>
    <row r="71" spans="1:10">
      <c r="A71" s="35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9002368.7600000016</v>
      </c>
      <c r="G71" s="14">
        <f>согаз!G71+макс!G71+капитал!G71</f>
        <v>79485442.424165606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88487811.184165612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</row>
    <row r="73" spans="1:10" ht="31.5">
      <c r="A73" s="35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</row>
    <row r="74" spans="1:10" ht="24.75" customHeight="1">
      <c r="A74" s="35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749494.85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749494.85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76338414.679999992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76338414.679999992</v>
      </c>
    </row>
    <row r="78" spans="1:10">
      <c r="A78" s="35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30524492.049999997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30524492.049999997</v>
      </c>
    </row>
    <row r="79" spans="1:10">
      <c r="A79" s="35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</row>
    <row r="80" spans="1:10">
      <c r="A80" s="35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5882628.4899999984</v>
      </c>
      <c r="G81" s="14">
        <f>согаз!G81+макс!G81+капитал!G81</f>
        <v>22679736.880020887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28562365.370020885</v>
      </c>
    </row>
    <row r="82" spans="1:10">
      <c r="A82" s="35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16675409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16675409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24595456.66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24595456.66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4945796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4945796</v>
      </c>
    </row>
    <row r="86" spans="1:10">
      <c r="A86" s="35">
        <v>79</v>
      </c>
      <c r="B86" s="17">
        <v>670147</v>
      </c>
      <c r="C86" s="29" t="s">
        <v>70</v>
      </c>
      <c r="D86" s="14">
        <f>согаз!D86+макс!D86+капитал!D86</f>
        <v>92144902.859999999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93692840.859999999</v>
      </c>
    </row>
    <row r="87" spans="1:10">
      <c r="A87" s="35">
        <v>80</v>
      </c>
      <c r="B87" s="17">
        <v>670148</v>
      </c>
      <c r="C87" s="30" t="s">
        <v>97</v>
      </c>
      <c r="D87" s="14">
        <f>согаз!D87+макс!D87+капитал!D87</f>
        <v>13855310.070000004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13855310.070000004</v>
      </c>
    </row>
    <row r="88" spans="1:10">
      <c r="A88" s="35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17908145.149999995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17908145.149999995</v>
      </c>
    </row>
    <row r="91" spans="1:10" ht="30">
      <c r="A91" s="35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52601.850000000006</v>
      </c>
      <c r="G91" s="14">
        <f>согаз!G91+макс!G91+капитал!G91</f>
        <v>6908460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6961061.8499999996</v>
      </c>
    </row>
    <row r="92" spans="1:10" ht="21.75" customHeight="1">
      <c r="A92" s="35">
        <v>85</v>
      </c>
      <c r="B92" s="17">
        <v>670157</v>
      </c>
      <c r="C92" s="18" t="s">
        <v>99</v>
      </c>
      <c r="D92" s="14">
        <f>согаз!D92+макс!D92+капитал!D92</f>
        <v>233831880.46833348</v>
      </c>
      <c r="E92" s="14">
        <f>согаз!E92+макс!E92+капитал!E92</f>
        <v>0</v>
      </c>
      <c r="F92" s="14">
        <f>согаз!F92+макс!F92+капитал!F92</f>
        <v>22387076.320000011</v>
      </c>
      <c r="G92" s="14">
        <f>согаз!G92+макс!G92+капитал!G92</f>
        <v>312161848.32997286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568380805.1183064</v>
      </c>
    </row>
    <row r="93" spans="1:10">
      <c r="A93" s="35"/>
      <c r="B93" s="16"/>
      <c r="C93" s="11" t="s">
        <v>81</v>
      </c>
      <c r="D93" s="7">
        <f>SUM(D8:D92)</f>
        <v>5672225777.8258343</v>
      </c>
      <c r="E93" s="7">
        <f t="shared" ref="E93:J93" si="2">SUM(E8:E92)</f>
        <v>655124303</v>
      </c>
      <c r="F93" s="7">
        <f>SUM(F8:F92)</f>
        <v>1510426063.6163635</v>
      </c>
      <c r="G93" s="7">
        <f>SUM(G8:G92)</f>
        <v>5306048907.17033</v>
      </c>
      <c r="H93" s="7">
        <f t="shared" si="2"/>
        <v>825903586.68999994</v>
      </c>
      <c r="I93" s="7">
        <f t="shared" si="2"/>
        <v>14630720</v>
      </c>
      <c r="J93" s="7">
        <f t="shared" si="2"/>
        <v>13329235055.302528</v>
      </c>
    </row>
    <row r="94" spans="1:10">
      <c r="A94" s="36"/>
      <c r="B94" s="16"/>
      <c r="C94" s="11" t="s">
        <v>82</v>
      </c>
      <c r="D94" s="7">
        <v>527676497.16999996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1"/>
      <c r="J94" s="7">
        <f>H94+G94+F94+D94</f>
        <v>729185100.00460744</v>
      </c>
    </row>
    <row r="95" spans="1:10">
      <c r="A95" s="35"/>
      <c r="B95" s="16"/>
      <c r="C95" s="11" t="s">
        <v>83</v>
      </c>
      <c r="D95" s="7">
        <f>D93+D94</f>
        <v>6199902274.9958344</v>
      </c>
      <c r="E95" s="7">
        <f t="shared" ref="E95:J95" si="3">E93+E94</f>
        <v>655124303</v>
      </c>
      <c r="F95" s="7">
        <f t="shared" si="3"/>
        <v>1591795017.5355279</v>
      </c>
      <c r="G95" s="7">
        <f t="shared" si="3"/>
        <v>5405116573.7759905</v>
      </c>
      <c r="H95" s="7">
        <f t="shared" si="3"/>
        <v>846975568.99978256</v>
      </c>
      <c r="I95" s="7">
        <f t="shared" si="3"/>
        <v>14630720</v>
      </c>
      <c r="J95" s="7">
        <f t="shared" si="3"/>
        <v>14058420155.307137</v>
      </c>
    </row>
    <row r="96" spans="1:10" s="44" customFormat="1">
      <c r="A96" s="45"/>
      <c r="B96" s="46"/>
      <c r="J96" s="47"/>
    </row>
    <row r="97" spans="4:10">
      <c r="D97" s="15"/>
      <c r="E97" s="15"/>
      <c r="F97" s="15"/>
      <c r="G97" s="15"/>
      <c r="H97" s="15"/>
      <c r="I97" s="15"/>
      <c r="J97" s="15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80" zoomScaleNormal="80" workbookViewId="0">
      <pane xSplit="3" ySplit="7" topLeftCell="D83" activePane="bottomRight" state="frozen"/>
      <selection pane="topRight" activeCell="C1" sqref="C1"/>
      <selection pane="bottomLeft" activeCell="A8" sqref="A8"/>
      <selection pane="bottomRight" activeCell="K1" sqref="K1:Q1048576"/>
    </sheetView>
  </sheetViews>
  <sheetFormatPr defaultColWidth="8.85546875" defaultRowHeight="18.75"/>
  <cols>
    <col min="1" max="1" width="8.28515625" style="34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9" t="s">
        <v>75</v>
      </c>
      <c r="I1" s="49"/>
      <c r="J1" s="49"/>
    </row>
    <row r="2" spans="1:10" ht="18.75" customHeight="1">
      <c r="A2" s="38"/>
      <c r="B2" s="1"/>
      <c r="C2" s="54" t="str">
        <f>свод!C2</f>
        <v>Утверждено на заседании Комиссии по разработке Территориальной программы ОМС от 28.11.2023 года</v>
      </c>
      <c r="D2" s="54"/>
      <c r="E2" s="54"/>
      <c r="F2" s="54"/>
      <c r="G2" s="54"/>
      <c r="H2" s="54"/>
      <c r="I2" s="54"/>
      <c r="J2" s="54"/>
    </row>
    <row r="3" spans="1:10">
      <c r="A3" s="39"/>
      <c r="B3" s="4"/>
      <c r="C3" s="4"/>
      <c r="D3" s="4"/>
      <c r="E3" s="4"/>
      <c r="F3" s="8"/>
      <c r="G3" s="8"/>
      <c r="H3" s="49"/>
      <c r="I3" s="49"/>
      <c r="J3" s="49"/>
    </row>
    <row r="4" spans="1:10">
      <c r="A4" s="39"/>
      <c r="B4" s="4"/>
      <c r="C4" s="50" t="str">
        <f>свод!C4</f>
        <v>Стоимость медицинской помощи в разрезе медицинских и страховых медицинских организаций на 2023 год</v>
      </c>
      <c r="D4" s="50"/>
      <c r="E4" s="50"/>
      <c r="F4" s="50"/>
      <c r="G4" s="50"/>
      <c r="H4" s="50"/>
      <c r="I4" s="50"/>
      <c r="J4" s="50"/>
    </row>
    <row r="5" spans="1:10" ht="24" customHeight="1">
      <c r="A5" s="50"/>
      <c r="B5" s="50"/>
      <c r="C5" s="50"/>
      <c r="D5" s="50"/>
      <c r="E5" s="50"/>
      <c r="F5" s="50"/>
      <c r="G5" s="50"/>
      <c r="H5" s="50"/>
      <c r="I5" s="40"/>
      <c r="J5" s="10" t="s">
        <v>74</v>
      </c>
    </row>
    <row r="6" spans="1:10" ht="21.6" customHeight="1">
      <c r="A6" s="48" t="s">
        <v>1</v>
      </c>
      <c r="B6" s="48" t="s">
        <v>79</v>
      </c>
      <c r="C6" s="51" t="s">
        <v>104</v>
      </c>
      <c r="D6" s="52"/>
      <c r="E6" s="52"/>
      <c r="F6" s="52"/>
      <c r="G6" s="52"/>
      <c r="H6" s="52"/>
      <c r="I6" s="52"/>
      <c r="J6" s="53"/>
    </row>
    <row r="7" spans="1:10" ht="135" customHeight="1">
      <c r="A7" s="48"/>
      <c r="B7" s="48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4757534</v>
      </c>
      <c r="H8" s="14"/>
      <c r="I8" s="14"/>
      <c r="J8" s="7">
        <f>D8+F8+G8+H8+I8</f>
        <v>4757534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268287685.59750012</v>
      </c>
      <c r="E9" s="14">
        <v>50436118</v>
      </c>
      <c r="F9" s="14">
        <v>11053392.020000003</v>
      </c>
      <c r="G9" s="14">
        <v>17326525.734499998</v>
      </c>
      <c r="H9" s="14"/>
      <c r="I9" s="14">
        <v>1497400</v>
      </c>
      <c r="J9" s="7">
        <f t="shared" ref="J9:J72" si="0">D9+F9+G9+H9+I9</f>
        <v>298165003.35200012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33227076.44749999</v>
      </c>
      <c r="E10" s="14">
        <v>1518727</v>
      </c>
      <c r="F10" s="14">
        <v>18322080.579999994</v>
      </c>
      <c r="G10" s="14">
        <v>7192196.8719000025</v>
      </c>
      <c r="H10" s="14"/>
      <c r="I10" s="14">
        <v>1413410</v>
      </c>
      <c r="J10" s="7">
        <f t="shared" si="0"/>
        <v>60154763.899399988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16488530</v>
      </c>
      <c r="H11" s="14"/>
      <c r="I11" s="14"/>
      <c r="J11" s="7">
        <f t="shared" si="0"/>
        <v>16488530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147736866.46500006</v>
      </c>
      <c r="E12" s="14">
        <v>17447940</v>
      </c>
      <c r="F12" s="14">
        <v>129287831.91999993</v>
      </c>
      <c r="G12" s="14">
        <v>28490014.622499999</v>
      </c>
      <c r="H12" s="14"/>
      <c r="I12" s="14"/>
      <c r="J12" s="7">
        <f t="shared" si="0"/>
        <v>305514713.00749999</v>
      </c>
    </row>
    <row r="13" spans="1:10" ht="32.25" customHeight="1">
      <c r="A13" s="35">
        <v>6</v>
      </c>
      <c r="B13" s="17">
        <v>670006</v>
      </c>
      <c r="C13" s="18" t="s">
        <v>47</v>
      </c>
      <c r="D13" s="14">
        <v>3929675.5199999996</v>
      </c>
      <c r="E13" s="14"/>
      <c r="F13" s="14">
        <v>0</v>
      </c>
      <c r="G13" s="14">
        <v>0</v>
      </c>
      <c r="H13" s="14"/>
      <c r="I13" s="14"/>
      <c r="J13" s="7">
        <f t="shared" si="0"/>
        <v>3929675.5199999996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5732060</v>
      </c>
      <c r="H14" s="14"/>
      <c r="I14" s="14"/>
      <c r="J14" s="7">
        <f t="shared" si="0"/>
        <v>5732060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4595780</v>
      </c>
      <c r="H15" s="14"/>
      <c r="I15" s="14"/>
      <c r="J15" s="7">
        <f t="shared" si="0"/>
        <v>4595780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4192200</v>
      </c>
      <c r="H16" s="42"/>
      <c r="I16" s="42"/>
      <c r="J16" s="7">
        <f t="shared" si="0"/>
        <v>4192200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4789410</v>
      </c>
      <c r="H17" s="14"/>
      <c r="I17" s="14"/>
      <c r="J17" s="7">
        <f t="shared" si="0"/>
        <v>4789410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30298671.779741384</v>
      </c>
      <c r="H18" s="14">
        <v>5013352.5814699475</v>
      </c>
      <c r="I18" s="14"/>
      <c r="J18" s="7">
        <f t="shared" si="0"/>
        <v>35312024.36121133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7332496.3466666657</v>
      </c>
      <c r="E19" s="14"/>
      <c r="F19" s="14">
        <v>3934724.6900000018</v>
      </c>
      <c r="G19" s="14">
        <v>21300846.424900927</v>
      </c>
      <c r="H19" s="14"/>
      <c r="I19" s="14"/>
      <c r="J19" s="7">
        <f t="shared" si="0"/>
        <v>32568067.461567596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2006159.153333334</v>
      </c>
      <c r="E20" s="14"/>
      <c r="F20" s="14">
        <v>313567.24</v>
      </c>
      <c r="G20" s="14">
        <v>3310546.5392858824</v>
      </c>
      <c r="H20" s="14"/>
      <c r="I20" s="14"/>
      <c r="J20" s="7">
        <f t="shared" si="0"/>
        <v>5630272.9326192159</v>
      </c>
    </row>
    <row r="21" spans="1:10">
      <c r="A21" s="35">
        <v>14</v>
      </c>
      <c r="B21" s="19">
        <v>670017</v>
      </c>
      <c r="C21" s="18" t="s">
        <v>30</v>
      </c>
      <c r="D21" s="14">
        <v>7583391.3033333374</v>
      </c>
      <c r="E21" s="14"/>
      <c r="F21" s="14">
        <v>3030773.0300000003</v>
      </c>
      <c r="G21" s="14">
        <v>22444511.775017481</v>
      </c>
      <c r="H21" s="14"/>
      <c r="I21" s="14"/>
      <c r="J21" s="7">
        <f t="shared" si="0"/>
        <v>33058676.108350821</v>
      </c>
    </row>
    <row r="22" spans="1:10">
      <c r="A22" s="35">
        <v>15</v>
      </c>
      <c r="B22" s="19">
        <v>670018</v>
      </c>
      <c r="C22" s="18" t="s">
        <v>31</v>
      </c>
      <c r="D22" s="14">
        <v>778712.81833333359</v>
      </c>
      <c r="E22" s="14"/>
      <c r="F22" s="14">
        <v>384308.96999999991</v>
      </c>
      <c r="G22" s="14">
        <v>3379906.3013616414</v>
      </c>
      <c r="H22" s="14"/>
      <c r="I22" s="14"/>
      <c r="J22" s="7">
        <f t="shared" si="0"/>
        <v>4542928.0896949749</v>
      </c>
    </row>
    <row r="23" spans="1:10">
      <c r="A23" s="35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553785.1166666667</v>
      </c>
      <c r="E24" s="14"/>
      <c r="F24" s="14">
        <v>307315.07999999996</v>
      </c>
      <c r="G24" s="14">
        <v>2655839.0377751598</v>
      </c>
      <c r="H24" s="14"/>
      <c r="I24" s="14"/>
      <c r="J24" s="7">
        <f t="shared" si="0"/>
        <v>3516939.2344418266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5">
        <v>19</v>
      </c>
      <c r="B26" s="19">
        <v>670022</v>
      </c>
      <c r="C26" s="18" t="s">
        <v>34</v>
      </c>
      <c r="D26" s="14">
        <v>548506.93083333306</v>
      </c>
      <c r="E26" s="14"/>
      <c r="F26" s="14">
        <v>478285.95</v>
      </c>
      <c r="G26" s="14">
        <v>3323314.3844942125</v>
      </c>
      <c r="H26" s="14"/>
      <c r="I26" s="14"/>
      <c r="J26" s="7">
        <f t="shared" si="0"/>
        <v>4350107.2653275458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9108314.9449999947</v>
      </c>
      <c r="E27" s="14"/>
      <c r="F27" s="14">
        <v>2779029.98</v>
      </c>
      <c r="G27" s="14">
        <v>25034789.486083269</v>
      </c>
      <c r="H27" s="14"/>
      <c r="I27" s="14"/>
      <c r="J27" s="7">
        <f t="shared" si="0"/>
        <v>36922134.411083266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1525328.4099999983</v>
      </c>
      <c r="E28" s="14"/>
      <c r="F28" s="14">
        <v>807302.85000000021</v>
      </c>
      <c r="G28" s="14">
        <v>7631261.331597453</v>
      </c>
      <c r="H28" s="14"/>
      <c r="I28" s="14"/>
      <c r="J28" s="7">
        <f t="shared" si="0"/>
        <v>9963892.5915974509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3021603.5500000007</v>
      </c>
      <c r="E29" s="14"/>
      <c r="F29" s="14">
        <v>1375223.330000001</v>
      </c>
      <c r="G29" s="14">
        <v>8385621.5902629253</v>
      </c>
      <c r="H29" s="14"/>
      <c r="I29" s="14"/>
      <c r="J29" s="7">
        <f t="shared" si="0"/>
        <v>12782448.470262926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31950273.256666653</v>
      </c>
      <c r="E30" s="14"/>
      <c r="F30" s="14">
        <v>3625546.1400000029</v>
      </c>
      <c r="G30" s="14">
        <v>40773813.366587512</v>
      </c>
      <c r="H30" s="14"/>
      <c r="I30" s="14"/>
      <c r="J30" s="7">
        <f t="shared" si="0"/>
        <v>76349632.763254166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18677812.492500003</v>
      </c>
      <c r="E31" s="14"/>
      <c r="F31" s="14">
        <v>7948522.2599999951</v>
      </c>
      <c r="G31" s="14">
        <v>31536282.916433014</v>
      </c>
      <c r="H31" s="14"/>
      <c r="I31" s="14"/>
      <c r="J31" s="7">
        <f t="shared" si="0"/>
        <v>58162617.668933012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14819894.940000024</v>
      </c>
      <c r="E32" s="14"/>
      <c r="F32" s="14">
        <v>3660811.3800000004</v>
      </c>
      <c r="G32" s="14">
        <v>23233534.507189732</v>
      </c>
      <c r="H32" s="14"/>
      <c r="I32" s="14"/>
      <c r="J32" s="7">
        <f t="shared" si="0"/>
        <v>41714240.827189758</v>
      </c>
    </row>
    <row r="33" spans="1:10">
      <c r="A33" s="35">
        <v>26</v>
      </c>
      <c r="B33" s="19">
        <v>670030</v>
      </c>
      <c r="C33" s="18" t="s">
        <v>100</v>
      </c>
      <c r="D33" s="14">
        <v>1053486.0391666666</v>
      </c>
      <c r="E33" s="14"/>
      <c r="F33" s="14">
        <v>143785.93</v>
      </c>
      <c r="G33" s="14">
        <v>1208944.2656846785</v>
      </c>
      <c r="H33" s="14"/>
      <c r="I33" s="14"/>
      <c r="J33" s="7">
        <f t="shared" si="0"/>
        <v>2406216.234851345</v>
      </c>
    </row>
    <row r="34" spans="1:10">
      <c r="A34" s="35">
        <v>27</v>
      </c>
      <c r="B34" s="19">
        <v>670033</v>
      </c>
      <c r="C34" s="18" t="s">
        <v>42</v>
      </c>
      <c r="D34" s="14">
        <v>733767.55999999959</v>
      </c>
      <c r="E34" s="14"/>
      <c r="F34" s="14">
        <v>83201.070000000007</v>
      </c>
      <c r="G34" s="14">
        <v>1334880.7226302314</v>
      </c>
      <c r="H34" s="14"/>
      <c r="I34" s="14"/>
      <c r="J34" s="7">
        <f t="shared" si="0"/>
        <v>2151849.3526302311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46828.209999999985</v>
      </c>
      <c r="E35" s="14"/>
      <c r="F35" s="14">
        <v>28855.86</v>
      </c>
      <c r="G35" s="14">
        <v>86947.550058367997</v>
      </c>
      <c r="H35" s="14"/>
      <c r="I35" s="14"/>
      <c r="J35" s="7">
        <f t="shared" si="0"/>
        <v>162631.62005836796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18739587.431666706</v>
      </c>
      <c r="E36" s="14"/>
      <c r="F36" s="14">
        <v>2791591.2100000014</v>
      </c>
      <c r="G36" s="14">
        <v>32868301.980427522</v>
      </c>
      <c r="H36" s="14"/>
      <c r="I36" s="14"/>
      <c r="J36" s="7">
        <f t="shared" si="0"/>
        <v>54399480.622094229</v>
      </c>
    </row>
    <row r="37" spans="1:10">
      <c r="A37" s="35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248944.664616736</v>
      </c>
      <c r="H37" s="14"/>
      <c r="I37" s="14"/>
      <c r="J37" s="7">
        <f t="shared" si="0"/>
        <v>427226.21461673605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3905159.7199999997</v>
      </c>
      <c r="G38" s="14">
        <v>57881409.115223758</v>
      </c>
      <c r="H38" s="14"/>
      <c r="I38" s="14"/>
      <c r="J38" s="7">
        <f t="shared" si="0"/>
        <v>61786568.835223757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8358582.8999999994</v>
      </c>
      <c r="G39" s="14">
        <v>35861599.885441713</v>
      </c>
      <c r="H39" s="14"/>
      <c r="I39" s="14"/>
      <c r="J39" s="7">
        <f t="shared" si="0"/>
        <v>44220182.785441712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1886893.6699999997</v>
      </c>
      <c r="G40" s="14">
        <v>40841410.62913619</v>
      </c>
      <c r="H40" s="14"/>
      <c r="I40" s="14"/>
      <c r="J40" s="7">
        <f t="shared" si="0"/>
        <v>42728304.299136192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1906290.44</v>
      </c>
      <c r="G41" s="14">
        <v>22752842.461712215</v>
      </c>
      <c r="H41" s="14"/>
      <c r="I41" s="14"/>
      <c r="J41" s="7">
        <f t="shared" si="0"/>
        <v>24659132.901712216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3168524.1099999989</v>
      </c>
      <c r="G42" s="14">
        <v>33777958.542521752</v>
      </c>
      <c r="H42" s="14"/>
      <c r="I42" s="14"/>
      <c r="J42" s="7">
        <f t="shared" si="0"/>
        <v>36946482.652521752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2580248.8800000013</v>
      </c>
      <c r="G43" s="14">
        <v>27935198.209463302</v>
      </c>
      <c r="H43" s="14"/>
      <c r="I43" s="14"/>
      <c r="J43" s="7">
        <f t="shared" si="0"/>
        <v>30515447.089463305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8711488.6599999964</v>
      </c>
      <c r="G44" s="14">
        <v>37561735.012032248</v>
      </c>
      <c r="H44" s="14"/>
      <c r="I44" s="14"/>
      <c r="J44" s="7">
        <f t="shared" si="0"/>
        <v>46273223.672032245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16059560</v>
      </c>
      <c r="H45" s="14"/>
      <c r="I45" s="14"/>
      <c r="J45" s="7">
        <f t="shared" si="0"/>
        <v>16059560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11540620</v>
      </c>
      <c r="H46" s="14"/>
      <c r="I46" s="14"/>
      <c r="J46" s="7">
        <f t="shared" si="0"/>
        <v>11540620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171558251.94249994</v>
      </c>
      <c r="E47" s="14">
        <v>12472243</v>
      </c>
      <c r="F47" s="14">
        <v>6020308.6250199173</v>
      </c>
      <c r="G47" s="14">
        <v>35526418.709399998</v>
      </c>
      <c r="H47" s="14"/>
      <c r="I47" s="14"/>
      <c r="J47" s="7">
        <f t="shared" si="0"/>
        <v>213104979.27691984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18289966.865000021</v>
      </c>
      <c r="E48" s="14"/>
      <c r="F48" s="14">
        <v>665368.16</v>
      </c>
      <c r="G48" s="14">
        <v>22337405.933400001</v>
      </c>
      <c r="H48" s="14"/>
      <c r="I48" s="14"/>
      <c r="J48" s="7">
        <f t="shared" si="0"/>
        <v>41292740.958400026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22529207.739999995</v>
      </c>
      <c r="E49" s="14"/>
      <c r="F49" s="14">
        <v>0</v>
      </c>
      <c r="G49" s="14">
        <v>1254078</v>
      </c>
      <c r="H49" s="14"/>
      <c r="I49" s="14"/>
      <c r="J49" s="7">
        <f t="shared" si="0"/>
        <v>23783285.739999995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20813950</v>
      </c>
      <c r="H50" s="14"/>
      <c r="I50" s="14"/>
      <c r="J50" s="7">
        <f t="shared" si="0"/>
        <v>20813950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10053611.423333338</v>
      </c>
      <c r="E51" s="14"/>
      <c r="F51" s="14">
        <v>7847849.7099999962</v>
      </c>
      <c r="G51" s="14">
        <v>109418689.62630333</v>
      </c>
      <c r="H51" s="14"/>
      <c r="I51" s="14"/>
      <c r="J51" s="7">
        <f t="shared" si="0"/>
        <v>127320150.75963667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1989849.7000000002</v>
      </c>
      <c r="E52" s="14"/>
      <c r="F52" s="14">
        <v>4944812.66</v>
      </c>
      <c r="G52" s="14">
        <v>55247964.139033146</v>
      </c>
      <c r="H52" s="14"/>
      <c r="I52" s="14"/>
      <c r="J52" s="7">
        <f t="shared" si="0"/>
        <v>62182626.499033146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172065210.39999968</v>
      </c>
      <c r="E53" s="14">
        <v>39506656</v>
      </c>
      <c r="F53" s="14">
        <v>0</v>
      </c>
      <c r="G53" s="14">
        <v>18701615.124600001</v>
      </c>
      <c r="H53" s="14"/>
      <c r="I53" s="14"/>
      <c r="J53" s="7">
        <f t="shared" si="0"/>
        <v>190766825.52459967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539913.10789999994</v>
      </c>
      <c r="H54" s="14"/>
      <c r="I54" s="14"/>
      <c r="J54" s="7">
        <f t="shared" si="0"/>
        <v>539913.10789999994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86327.12000000001</v>
      </c>
      <c r="G55" s="14">
        <v>1184565.9694000003</v>
      </c>
      <c r="H55" s="14"/>
      <c r="I55" s="14"/>
      <c r="J55" s="7">
        <f t="shared" si="0"/>
        <v>1270893.0894000004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80810020.922500089</v>
      </c>
      <c r="E56" s="14">
        <v>12125084</v>
      </c>
      <c r="F56" s="14">
        <v>8713147.1599999852</v>
      </c>
      <c r="G56" s="14">
        <v>25940579.612060219</v>
      </c>
      <c r="H56" s="14"/>
      <c r="I56" s="14"/>
      <c r="J56" s="7">
        <f t="shared" si="0"/>
        <v>115463747.69456029</v>
      </c>
    </row>
    <row r="57" spans="1:10" ht="34.5" customHeight="1">
      <c r="A57" s="35">
        <v>50</v>
      </c>
      <c r="B57" s="19">
        <v>670059</v>
      </c>
      <c r="C57" s="18" t="s">
        <v>13</v>
      </c>
      <c r="D57" s="14">
        <v>16805738.27</v>
      </c>
      <c r="E57" s="14"/>
      <c r="F57" s="14">
        <v>0</v>
      </c>
      <c r="G57" s="14">
        <v>1746182.0674999994</v>
      </c>
      <c r="H57" s="14"/>
      <c r="I57" s="14"/>
      <c r="J57" s="7">
        <f t="shared" si="0"/>
        <v>18551920.337499999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353545.6896000001</v>
      </c>
      <c r="H58" s="14"/>
      <c r="I58" s="14"/>
      <c r="J58" s="7">
        <f t="shared" si="0"/>
        <v>353545.6896000001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480931.06000000011</v>
      </c>
      <c r="G59" s="14">
        <v>184562.38239999994</v>
      </c>
      <c r="H59" s="14"/>
      <c r="I59" s="14"/>
      <c r="J59" s="7">
        <f t="shared" si="0"/>
        <v>665493.44240000006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143992883.88548884</v>
      </c>
      <c r="I60" s="14"/>
      <c r="J60" s="7">
        <f t="shared" si="0"/>
        <v>143992883.88548884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546885.29</v>
      </c>
      <c r="E61" s="14"/>
      <c r="F61" s="14">
        <v>2379707.52</v>
      </c>
      <c r="G61" s="14">
        <v>4055049.3832</v>
      </c>
      <c r="H61" s="14"/>
      <c r="I61" s="14"/>
      <c r="J61" s="7">
        <f t="shared" si="0"/>
        <v>6981642.1931999996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1713128.1900000009</v>
      </c>
      <c r="G62" s="14">
        <v>0</v>
      </c>
      <c r="H62" s="14"/>
      <c r="I62" s="14"/>
      <c r="J62" s="7">
        <f t="shared" si="0"/>
        <v>1713128.1900000009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878.28769999999963</v>
      </c>
      <c r="H63" s="14"/>
      <c r="I63" s="14"/>
      <c r="J63" s="7">
        <f t="shared" si="0"/>
        <v>878.28769999999963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2063184.15</v>
      </c>
      <c r="G64" s="14">
        <v>0</v>
      </c>
      <c r="H64" s="14"/>
      <c r="I64" s="14"/>
      <c r="J64" s="7">
        <f t="shared" si="0"/>
        <v>2063184.15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1513000</v>
      </c>
      <c r="H65" s="14"/>
      <c r="I65" s="14"/>
      <c r="J65" s="7">
        <f t="shared" si="0"/>
        <v>1513000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5745929</v>
      </c>
      <c r="H66" s="14"/>
      <c r="I66" s="14"/>
      <c r="J66" s="7">
        <f t="shared" si="0"/>
        <v>5745929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22546375.149999999</v>
      </c>
      <c r="G67" s="14">
        <v>1959.3876999999998</v>
      </c>
      <c r="H67" s="14"/>
      <c r="I67" s="14"/>
      <c r="J67" s="7">
        <f t="shared" si="0"/>
        <v>22548334.537699997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2111064</v>
      </c>
      <c r="H68" s="14"/>
      <c r="I68" s="14"/>
      <c r="J68" s="7">
        <f t="shared" si="0"/>
        <v>2111064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6284454.25</v>
      </c>
      <c r="G69" s="14">
        <v>0</v>
      </c>
      <c r="H69" s="14"/>
      <c r="I69" s="14"/>
      <c r="J69" s="7">
        <f t="shared" si="0"/>
        <v>6284454.25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914971.34000000008</v>
      </c>
      <c r="G70" s="14">
        <v>3936137.4799000002</v>
      </c>
      <c r="H70" s="14"/>
      <c r="I70" s="14"/>
      <c r="J70" s="7">
        <f t="shared" si="0"/>
        <v>4851108.8199000005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2629039.620000001</v>
      </c>
      <c r="G71" s="14">
        <v>23476950.048442915</v>
      </c>
      <c r="H71" s="14"/>
      <c r="I71" s="14"/>
      <c r="J71" s="7">
        <f t="shared" si="0"/>
        <v>26105989.668442916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18606.428000000004</v>
      </c>
      <c r="H73" s="14"/>
      <c r="I73" s="14"/>
      <c r="J73" s="7">
        <f t="shared" ref="J73:J92" si="1">D73+F73+G73+H73+I73</f>
        <v>18606.428000000004</v>
      </c>
    </row>
    <row r="74" spans="1:10" ht="21.6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203568.6875</v>
      </c>
      <c r="H75" s="14"/>
      <c r="I75" s="14"/>
      <c r="J75" s="7">
        <f t="shared" si="1"/>
        <v>203568.6875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27696251.879999999</v>
      </c>
      <c r="G77" s="14">
        <v>0</v>
      </c>
      <c r="H77" s="14"/>
      <c r="I77" s="14"/>
      <c r="J77" s="7">
        <f t="shared" si="1"/>
        <v>27696251.879999999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8678532.0500000007</v>
      </c>
      <c r="G78" s="14">
        <v>0</v>
      </c>
      <c r="H78" s="14"/>
      <c r="I78" s="14"/>
      <c r="J78" s="7">
        <f t="shared" si="1"/>
        <v>8678532.0500000007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46923.282900000006</v>
      </c>
      <c r="H79" s="14"/>
      <c r="I79" s="14"/>
      <c r="J79" s="7">
        <f t="shared" si="1"/>
        <v>46923.282900000006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1842807.5799999987</v>
      </c>
      <c r="G81" s="14">
        <v>7700863.0689969137</v>
      </c>
      <c r="H81" s="14"/>
      <c r="I81" s="14"/>
      <c r="J81" s="7">
        <f t="shared" si="1"/>
        <v>9543670.6489969119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678349</v>
      </c>
      <c r="H82" s="14"/>
      <c r="I82" s="14"/>
      <c r="J82" s="7">
        <f t="shared" si="1"/>
        <v>678349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6615929</v>
      </c>
      <c r="H83" s="14"/>
      <c r="I83" s="14"/>
      <c r="J83" s="7">
        <f t="shared" si="1"/>
        <v>6615929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1042421</v>
      </c>
      <c r="H85" s="14"/>
      <c r="I85" s="14"/>
      <c r="J85" s="7">
        <f t="shared" si="1"/>
        <v>1042421</v>
      </c>
    </row>
    <row r="86" spans="1:10">
      <c r="A86" s="35">
        <v>79</v>
      </c>
      <c r="B86" s="17">
        <v>670147</v>
      </c>
      <c r="C86" s="29" t="s">
        <v>70</v>
      </c>
      <c r="D86" s="14">
        <v>13628223.739999995</v>
      </c>
      <c r="E86" s="14"/>
      <c r="F86" s="14">
        <v>0</v>
      </c>
      <c r="G86" s="14">
        <v>9875</v>
      </c>
      <c r="H86" s="14"/>
      <c r="I86" s="14"/>
      <c r="J86" s="7">
        <f t="shared" si="1"/>
        <v>13638098.739999995</v>
      </c>
    </row>
    <row r="87" spans="1:10">
      <c r="A87" s="35">
        <v>80</v>
      </c>
      <c r="B87" s="17">
        <v>670148</v>
      </c>
      <c r="C87" s="30" t="s">
        <v>97</v>
      </c>
      <c r="D87" s="14">
        <v>1648619.0999999999</v>
      </c>
      <c r="E87" s="14"/>
      <c r="F87" s="14">
        <v>0</v>
      </c>
      <c r="G87" s="14">
        <v>0</v>
      </c>
      <c r="H87" s="14"/>
      <c r="I87" s="14"/>
      <c r="J87" s="7">
        <f t="shared" si="1"/>
        <v>1648619.0999999999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5145460.1999999974</v>
      </c>
      <c r="G90" s="14">
        <v>0</v>
      </c>
      <c r="H90" s="14"/>
      <c r="I90" s="14"/>
      <c r="J90" s="7">
        <f t="shared" si="1"/>
        <v>5145460.1999999974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1137426.6963873943</v>
      </c>
      <c r="H91" s="14"/>
      <c r="I91" s="14"/>
      <c r="J91" s="7">
        <f t="shared" si="1"/>
        <v>1137426.6963873943</v>
      </c>
    </row>
    <row r="92" spans="1:10" ht="29.25" customHeight="1">
      <c r="A92" s="35">
        <v>85</v>
      </c>
      <c r="B92" s="17">
        <v>670157</v>
      </c>
      <c r="C92" s="18" t="s">
        <v>99</v>
      </c>
      <c r="D92" s="14">
        <v>10920887.823333336</v>
      </c>
      <c r="E92" s="14"/>
      <c r="F92" s="14">
        <v>565498.04999999935</v>
      </c>
      <c r="G92" s="14">
        <v>11690632.46040841</v>
      </c>
      <c r="H92" s="14"/>
      <c r="I92" s="14"/>
      <c r="J92" s="7">
        <f t="shared" si="1"/>
        <v>23177018.333741747</v>
      </c>
    </row>
    <row r="93" spans="1:10">
      <c r="A93" s="35"/>
      <c r="B93" s="31"/>
      <c r="C93" s="11" t="s">
        <v>69</v>
      </c>
      <c r="D93" s="7">
        <f>SUM(D8:D92)</f>
        <v>1092544613.5708332</v>
      </c>
      <c r="E93" s="7">
        <f t="shared" ref="E93:J93" si="2">SUM(E8:E92)</f>
        <v>133506768</v>
      </c>
      <c r="F93" s="7">
        <f t="shared" si="2"/>
        <v>332232886.07501978</v>
      </c>
      <c r="G93" s="7">
        <f t="shared" si="2"/>
        <v>1000137530.2203121</v>
      </c>
      <c r="H93" s="7">
        <f t="shared" si="2"/>
        <v>149006236.46695879</v>
      </c>
      <c r="I93" s="7">
        <f t="shared" si="2"/>
        <v>2910810</v>
      </c>
      <c r="J93" s="7">
        <f t="shared" si="2"/>
        <v>2576832076.3331237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80" zoomScaleNormal="8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K1" sqref="K1:R1048576"/>
    </sheetView>
  </sheetViews>
  <sheetFormatPr defaultColWidth="8.85546875" defaultRowHeight="18.75"/>
  <cols>
    <col min="1" max="1" width="8.85546875" style="34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9" t="s">
        <v>75</v>
      </c>
      <c r="I1" s="49"/>
      <c r="J1" s="49"/>
    </row>
    <row r="2" spans="1:10" ht="15" customHeight="1">
      <c r="A2" s="38"/>
      <c r="B2" s="1"/>
      <c r="C2" s="54" t="str">
        <f>согаз!C2</f>
        <v>Утверждено на заседании Комиссии по разработке Территориальной программы ОМС от 28.11.2023 года</v>
      </c>
      <c r="D2" s="54"/>
      <c r="E2" s="54"/>
      <c r="F2" s="54"/>
      <c r="G2" s="54"/>
      <c r="H2" s="54"/>
      <c r="I2" s="54"/>
      <c r="J2" s="54"/>
    </row>
    <row r="3" spans="1:10">
      <c r="A3" s="39"/>
      <c r="B3" s="4"/>
      <c r="C3" s="4"/>
      <c r="D3" s="4"/>
      <c r="E3" s="4"/>
      <c r="F3" s="8"/>
      <c r="G3" s="8"/>
      <c r="H3" s="49"/>
      <c r="I3" s="49"/>
      <c r="J3" s="49"/>
    </row>
    <row r="4" spans="1:10">
      <c r="A4" s="39"/>
      <c r="B4" s="4"/>
      <c r="C4" s="50" t="str">
        <f>согаз!C4</f>
        <v>Стоимость медицинской помощи в разрезе медицинских и страховых медицинских организаций на 2023 год</v>
      </c>
      <c r="D4" s="50"/>
      <c r="E4" s="50"/>
      <c r="F4" s="50"/>
      <c r="G4" s="50"/>
      <c r="H4" s="50"/>
      <c r="I4" s="50"/>
      <c r="J4" s="50"/>
    </row>
    <row r="5" spans="1:10" ht="24" customHeight="1">
      <c r="A5" s="50"/>
      <c r="B5" s="50"/>
      <c r="C5" s="50"/>
      <c r="D5" s="50"/>
      <c r="E5" s="50"/>
      <c r="F5" s="50"/>
      <c r="G5" s="50"/>
      <c r="H5" s="50"/>
      <c r="I5" s="40"/>
      <c r="J5" s="10" t="s">
        <v>74</v>
      </c>
    </row>
    <row r="6" spans="1:10" ht="21.6" customHeight="1">
      <c r="A6" s="48" t="s">
        <v>1</v>
      </c>
      <c r="B6" s="48" t="s">
        <v>79</v>
      </c>
      <c r="C6" s="51" t="s">
        <v>105</v>
      </c>
      <c r="D6" s="52"/>
      <c r="E6" s="52"/>
      <c r="F6" s="52"/>
      <c r="G6" s="52"/>
      <c r="H6" s="52"/>
      <c r="I6" s="52"/>
      <c r="J6" s="53"/>
    </row>
    <row r="7" spans="1:10" ht="135" customHeight="1">
      <c r="A7" s="48"/>
      <c r="B7" s="48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4717722</v>
      </c>
      <c r="H8" s="14"/>
      <c r="I8" s="14"/>
      <c r="J8" s="7">
        <f>D8+F8+G8+H8+I8</f>
        <v>4717722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475254305.51000035</v>
      </c>
      <c r="E9" s="14">
        <v>94311970</v>
      </c>
      <c r="F9" s="14">
        <v>18045951.480000012</v>
      </c>
      <c r="G9" s="14">
        <v>26104613.375100002</v>
      </c>
      <c r="H9" s="14"/>
      <c r="I9" s="14">
        <v>2121980</v>
      </c>
      <c r="J9" s="7">
        <f t="shared" ref="J9:J72" si="0">D9+F9+G9+H9+I9</f>
        <v>521526850.36510038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61734872.575000025</v>
      </c>
      <c r="E10" s="14">
        <v>216961</v>
      </c>
      <c r="F10" s="14">
        <v>11752233.119999986</v>
      </c>
      <c r="G10" s="14">
        <v>13808281.3069</v>
      </c>
      <c r="H10" s="14"/>
      <c r="I10" s="14">
        <v>2065750</v>
      </c>
      <c r="J10" s="7">
        <f t="shared" si="0"/>
        <v>89361137.001900002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18743470</v>
      </c>
      <c r="H11" s="14"/>
      <c r="I11" s="14"/>
      <c r="J11" s="7">
        <f t="shared" si="0"/>
        <v>18743470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147383182.24500006</v>
      </c>
      <c r="E12" s="14">
        <v>29595240</v>
      </c>
      <c r="F12" s="14">
        <v>173606393.36999977</v>
      </c>
      <c r="G12" s="14">
        <v>42998149.799999997</v>
      </c>
      <c r="H12" s="14"/>
      <c r="I12" s="14"/>
      <c r="J12" s="7">
        <f t="shared" si="0"/>
        <v>363987725.41499984</v>
      </c>
    </row>
    <row r="13" spans="1:10" ht="35.25" customHeight="1">
      <c r="A13" s="35">
        <v>6</v>
      </c>
      <c r="B13" s="17">
        <v>670006</v>
      </c>
      <c r="C13" s="18" t="s">
        <v>47</v>
      </c>
      <c r="D13" s="14">
        <v>6997064.8599999994</v>
      </c>
      <c r="E13" s="14"/>
      <c r="F13" s="14">
        <v>0</v>
      </c>
      <c r="G13" s="14">
        <v>0</v>
      </c>
      <c r="H13" s="14"/>
      <c r="I13" s="14"/>
      <c r="J13" s="7">
        <f t="shared" si="0"/>
        <v>6997064.8599999994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8554060</v>
      </c>
      <c r="H14" s="14"/>
      <c r="I14" s="14"/>
      <c r="J14" s="7">
        <f t="shared" si="0"/>
        <v>8554060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6575430</v>
      </c>
      <c r="H15" s="14"/>
      <c r="I15" s="14"/>
      <c r="J15" s="7">
        <f t="shared" si="0"/>
        <v>6575430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6230840</v>
      </c>
      <c r="H16" s="43"/>
      <c r="I16" s="43"/>
      <c r="J16" s="7">
        <f t="shared" si="0"/>
        <v>6230840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5423170</v>
      </c>
      <c r="H17" s="14"/>
      <c r="I17" s="14"/>
      <c r="J17" s="7">
        <f t="shared" si="0"/>
        <v>5423170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7387828.4753329381</v>
      </c>
      <c r="H18" s="14">
        <v>212290.16937083585</v>
      </c>
      <c r="I18" s="14"/>
      <c r="J18" s="7">
        <f t="shared" si="0"/>
        <v>7600118.6447037738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5870466.924999998</v>
      </c>
      <c r="E19" s="14"/>
      <c r="F19" s="14">
        <v>4837420.339999998</v>
      </c>
      <c r="G19" s="14">
        <v>26176226.73274485</v>
      </c>
      <c r="H19" s="14"/>
      <c r="I19" s="14"/>
      <c r="J19" s="7">
        <f t="shared" si="0"/>
        <v>36884113.997744843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4331313.1900000051</v>
      </c>
      <c r="E20" s="14"/>
      <c r="F20" s="14">
        <v>559951.27</v>
      </c>
      <c r="G20" s="14">
        <v>8768690.9223998226</v>
      </c>
      <c r="H20" s="14"/>
      <c r="I20" s="14"/>
      <c r="J20" s="7">
        <f t="shared" si="0"/>
        <v>13659955.382399827</v>
      </c>
    </row>
    <row r="21" spans="1:10">
      <c r="A21" s="35">
        <v>14</v>
      </c>
      <c r="B21" s="19">
        <v>670017</v>
      </c>
      <c r="C21" s="18" t="s">
        <v>30</v>
      </c>
      <c r="D21" s="14">
        <v>12443100.845833344</v>
      </c>
      <c r="E21" s="14"/>
      <c r="F21" s="14">
        <v>4298103.9800000004</v>
      </c>
      <c r="G21" s="14">
        <v>33547050.529377226</v>
      </c>
      <c r="H21" s="14"/>
      <c r="I21" s="14"/>
      <c r="J21" s="7">
        <f t="shared" si="0"/>
        <v>50288255.355210572</v>
      </c>
    </row>
    <row r="22" spans="1:10">
      <c r="A22" s="35">
        <v>15</v>
      </c>
      <c r="B22" s="19">
        <v>670018</v>
      </c>
      <c r="C22" s="18" t="s">
        <v>31</v>
      </c>
      <c r="D22" s="14">
        <v>8595844.9599999953</v>
      </c>
      <c r="E22" s="14"/>
      <c r="F22" s="14">
        <v>3841045.6199999996</v>
      </c>
      <c r="G22" s="14">
        <v>27448446.260874383</v>
      </c>
      <c r="H22" s="14"/>
      <c r="I22" s="14"/>
      <c r="J22" s="7">
        <f t="shared" si="0"/>
        <v>39885336.840874374</v>
      </c>
    </row>
    <row r="23" spans="1:10">
      <c r="A23" s="35">
        <v>16</v>
      </c>
      <c r="B23" s="19">
        <v>670019</v>
      </c>
      <c r="C23" s="18" t="s">
        <v>32</v>
      </c>
      <c r="D23" s="14">
        <v>246851.84000000008</v>
      </c>
      <c r="E23" s="14"/>
      <c r="F23" s="14">
        <v>182272.84999999998</v>
      </c>
      <c r="G23" s="14">
        <v>781132.51326265605</v>
      </c>
      <c r="H23" s="14"/>
      <c r="I23" s="14"/>
      <c r="J23" s="7">
        <f t="shared" si="0"/>
        <v>1210257.203262656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21513174.722500023</v>
      </c>
      <c r="E24" s="14"/>
      <c r="F24" s="14">
        <v>11572643.669999998</v>
      </c>
      <c r="G24" s="14">
        <v>66179115.998217531</v>
      </c>
      <c r="H24" s="14"/>
      <c r="I24" s="14"/>
      <c r="J24" s="7">
        <f t="shared" si="0"/>
        <v>99264934.390717551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9618.619999999999</v>
      </c>
      <c r="G25" s="14">
        <v>44767.597099999999</v>
      </c>
      <c r="H25" s="14"/>
      <c r="I25" s="14"/>
      <c r="J25" s="7">
        <f t="shared" si="0"/>
        <v>54386.217099999994</v>
      </c>
    </row>
    <row r="26" spans="1:10">
      <c r="A26" s="35">
        <v>19</v>
      </c>
      <c r="B26" s="19">
        <v>670022</v>
      </c>
      <c r="C26" s="18" t="s">
        <v>34</v>
      </c>
      <c r="D26" s="14">
        <v>9005811.8908333294</v>
      </c>
      <c r="E26" s="14"/>
      <c r="F26" s="14">
        <v>5090655.2099999953</v>
      </c>
      <c r="G26" s="14">
        <v>38431569.221917458</v>
      </c>
      <c r="H26" s="14"/>
      <c r="I26" s="14"/>
      <c r="J26" s="7">
        <f t="shared" si="0"/>
        <v>52528036.322750784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9277362.9175000004</v>
      </c>
      <c r="E27" s="14"/>
      <c r="F27" s="14">
        <v>3135543.870000001</v>
      </c>
      <c r="G27" s="14">
        <v>27878092.683249284</v>
      </c>
      <c r="H27" s="14"/>
      <c r="I27" s="14"/>
      <c r="J27" s="7">
        <f t="shared" si="0"/>
        <v>40290999.470749289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10831128.329999993</v>
      </c>
      <c r="E28" s="14"/>
      <c r="F28" s="14">
        <v>5813734.6200000038</v>
      </c>
      <c r="G28" s="14">
        <v>36951495.73829525</v>
      </c>
      <c r="H28" s="14"/>
      <c r="I28" s="14"/>
      <c r="J28" s="7">
        <f t="shared" si="0"/>
        <v>53596358.688295245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24307093.201666679</v>
      </c>
      <c r="E29" s="14"/>
      <c r="F29" s="14">
        <v>5000203.7300000023</v>
      </c>
      <c r="G29" s="14">
        <v>64913292.632180892</v>
      </c>
      <c r="H29" s="14"/>
      <c r="I29" s="14"/>
      <c r="J29" s="7">
        <f t="shared" si="0"/>
        <v>94220589.563847572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46735934.519999996</v>
      </c>
      <c r="E30" s="14"/>
      <c r="F30" s="14">
        <v>2835395.430000003</v>
      </c>
      <c r="G30" s="14">
        <v>41774164.768146805</v>
      </c>
      <c r="H30" s="14"/>
      <c r="I30" s="14"/>
      <c r="J30" s="7">
        <f t="shared" si="0"/>
        <v>91345494.718146801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36080217.456666648</v>
      </c>
      <c r="E31" s="14"/>
      <c r="F31" s="14">
        <v>13351373.989999995</v>
      </c>
      <c r="G31" s="14">
        <v>55421731.359075606</v>
      </c>
      <c r="H31" s="14"/>
      <c r="I31" s="14"/>
      <c r="J31" s="7">
        <f t="shared" si="0"/>
        <v>104853322.80574225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24390331.17000005</v>
      </c>
      <c r="E32" s="14"/>
      <c r="F32" s="14">
        <v>3441281.1799999988</v>
      </c>
      <c r="G32" s="14">
        <v>20851273.747649323</v>
      </c>
      <c r="H32" s="14"/>
      <c r="I32" s="14"/>
      <c r="J32" s="7">
        <f t="shared" si="0"/>
        <v>48682886.097649373</v>
      </c>
    </row>
    <row r="33" spans="1:10">
      <c r="A33" s="35">
        <v>26</v>
      </c>
      <c r="B33" s="19">
        <v>670030</v>
      </c>
      <c r="C33" s="18" t="s">
        <v>100</v>
      </c>
      <c r="D33" s="14">
        <v>1754248.0000000005</v>
      </c>
      <c r="E33" s="14"/>
      <c r="F33" s="14">
        <v>116385.38</v>
      </c>
      <c r="G33" s="14">
        <v>444713.27653508366</v>
      </c>
      <c r="H33" s="14"/>
      <c r="I33" s="14"/>
      <c r="J33" s="7">
        <f t="shared" si="0"/>
        <v>2315346.6565350839</v>
      </c>
    </row>
    <row r="34" spans="1:10">
      <c r="A34" s="35">
        <v>27</v>
      </c>
      <c r="B34" s="19">
        <v>670033</v>
      </c>
      <c r="C34" s="18" t="s">
        <v>42</v>
      </c>
      <c r="D34" s="14">
        <v>10427941.729999995</v>
      </c>
      <c r="E34" s="14"/>
      <c r="F34" s="14">
        <v>8618536.7700000089</v>
      </c>
      <c r="G34" s="14">
        <v>38266279.236446828</v>
      </c>
      <c r="H34" s="14"/>
      <c r="I34" s="14"/>
      <c r="J34" s="7">
        <f t="shared" si="0"/>
        <v>57312757.736446828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37018.941229183998</v>
      </c>
      <c r="H35" s="14"/>
      <c r="I35" s="14"/>
      <c r="J35" s="7">
        <f t="shared" si="0"/>
        <v>56648.471229183997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76658441.284999982</v>
      </c>
      <c r="E36" s="14"/>
      <c r="F36" s="14">
        <v>11250939.640000002</v>
      </c>
      <c r="G36" s="14">
        <v>142457147.89328367</v>
      </c>
      <c r="H36" s="14"/>
      <c r="I36" s="14"/>
      <c r="J36" s="7">
        <f t="shared" si="0"/>
        <v>230366528.81828365</v>
      </c>
    </row>
    <row r="37" spans="1:10">
      <c r="A37" s="35">
        <v>30</v>
      </c>
      <c r="B37" s="19">
        <v>670037</v>
      </c>
      <c r="C37" s="18" t="s">
        <v>36</v>
      </c>
      <c r="D37" s="14">
        <v>409256.11999999994</v>
      </c>
      <c r="E37" s="14"/>
      <c r="F37" s="14">
        <v>186496.04</v>
      </c>
      <c r="G37" s="14">
        <v>780115.4407751041</v>
      </c>
      <c r="H37" s="14"/>
      <c r="I37" s="14"/>
      <c r="J37" s="7">
        <f t="shared" si="0"/>
        <v>1375867.600775104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1067666.82</v>
      </c>
      <c r="G38" s="14">
        <v>30163413.885999039</v>
      </c>
      <c r="H38" s="14"/>
      <c r="I38" s="14"/>
      <c r="J38" s="7">
        <f t="shared" si="0"/>
        <v>31231080.705999039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2573101.1800000006</v>
      </c>
      <c r="G39" s="14">
        <v>19116347.945560344</v>
      </c>
      <c r="H39" s="14"/>
      <c r="I39" s="14"/>
      <c r="J39" s="7">
        <f t="shared" si="0"/>
        <v>21689449.125560343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3013874.9699999988</v>
      </c>
      <c r="G40" s="14">
        <v>60799201.855165526</v>
      </c>
      <c r="H40" s="14"/>
      <c r="I40" s="14"/>
      <c r="J40" s="7">
        <f t="shared" si="0"/>
        <v>63813076.825165525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4226872.9399999985</v>
      </c>
      <c r="G41" s="14">
        <v>47768008.333990857</v>
      </c>
      <c r="H41" s="14"/>
      <c r="I41" s="14"/>
      <c r="J41" s="7">
        <f t="shared" si="0"/>
        <v>51994881.273990855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4641345.4700000035</v>
      </c>
      <c r="G42" s="14">
        <v>55840058.029427454</v>
      </c>
      <c r="H42" s="14"/>
      <c r="I42" s="14"/>
      <c r="J42" s="7">
        <f t="shared" si="0"/>
        <v>60481403.49942746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3413542.69</v>
      </c>
      <c r="G43" s="14">
        <v>51068821.532338999</v>
      </c>
      <c r="H43" s="14"/>
      <c r="I43" s="14"/>
      <c r="J43" s="7">
        <f t="shared" si="0"/>
        <v>54482364.222338997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8241848.8600000003</v>
      </c>
      <c r="G44" s="14">
        <v>37041213.960246116</v>
      </c>
      <c r="H44" s="14"/>
      <c r="I44" s="14"/>
      <c r="J44" s="7">
        <f t="shared" si="0"/>
        <v>45283062.820246115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23260420</v>
      </c>
      <c r="H45" s="14"/>
      <c r="I45" s="14"/>
      <c r="J45" s="7">
        <f t="shared" si="0"/>
        <v>23260420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13332080</v>
      </c>
      <c r="H46" s="14"/>
      <c r="I46" s="14"/>
      <c r="J46" s="7">
        <f t="shared" si="0"/>
        <v>13332080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257413309.24999994</v>
      </c>
      <c r="E47" s="14">
        <v>21117874</v>
      </c>
      <c r="F47" s="14">
        <v>11985514.316651404</v>
      </c>
      <c r="G47" s="14">
        <v>52782956.00159999</v>
      </c>
      <c r="H47" s="14"/>
      <c r="I47" s="14"/>
      <c r="J47" s="7">
        <f t="shared" si="0"/>
        <v>322181779.56825131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28127125.818333339</v>
      </c>
      <c r="E48" s="14"/>
      <c r="F48" s="14">
        <v>422618.20000000013</v>
      </c>
      <c r="G48" s="14">
        <v>15967280.306100002</v>
      </c>
      <c r="H48" s="14"/>
      <c r="I48" s="14"/>
      <c r="J48" s="7">
        <f t="shared" si="0"/>
        <v>44517024.324433342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25763840.95000001</v>
      </c>
      <c r="E49" s="14"/>
      <c r="F49" s="14">
        <v>0</v>
      </c>
      <c r="G49" s="14">
        <v>1114736</v>
      </c>
      <c r="H49" s="14"/>
      <c r="I49" s="14"/>
      <c r="J49" s="7">
        <f t="shared" si="0"/>
        <v>26878576.95000001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30761840</v>
      </c>
      <c r="H50" s="14"/>
      <c r="I50" s="14"/>
      <c r="J50" s="7">
        <f t="shared" si="0"/>
        <v>30761840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14710398.496666661</v>
      </c>
      <c r="E51" s="14"/>
      <c r="F51" s="14">
        <v>9225266.1799999997</v>
      </c>
      <c r="G51" s="14">
        <v>141622809.95335478</v>
      </c>
      <c r="H51" s="14"/>
      <c r="I51" s="14"/>
      <c r="J51" s="7">
        <f t="shared" si="0"/>
        <v>165558474.63002145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4037739.9899999998</v>
      </c>
      <c r="E52" s="14"/>
      <c r="F52" s="14">
        <v>3847929.2399999984</v>
      </c>
      <c r="G52" s="14">
        <v>64823330.361604661</v>
      </c>
      <c r="H52" s="14"/>
      <c r="I52" s="14"/>
      <c r="J52" s="7">
        <f t="shared" si="0"/>
        <v>72708999.591604665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226002538.49999988</v>
      </c>
      <c r="E53" s="14">
        <v>52037568</v>
      </c>
      <c r="F53" s="14">
        <v>0</v>
      </c>
      <c r="G53" s="14">
        <v>24135139.75</v>
      </c>
      <c r="H53" s="14"/>
      <c r="I53" s="14"/>
      <c r="J53" s="7">
        <f t="shared" si="0"/>
        <v>250137678.24999988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700866.9310000001</v>
      </c>
      <c r="H54" s="14"/>
      <c r="I54" s="14"/>
      <c r="J54" s="7">
        <f t="shared" si="0"/>
        <v>700866.9310000001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81998.740000000005</v>
      </c>
      <c r="G55" s="14">
        <v>1165957.6534000007</v>
      </c>
      <c r="H55" s="14"/>
      <c r="I55" s="14"/>
      <c r="J55" s="7">
        <f t="shared" si="0"/>
        <v>1247956.3934000006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140103521.27250007</v>
      </c>
      <c r="E56" s="14">
        <v>19368573</v>
      </c>
      <c r="F56" s="14">
        <v>11090624.469999989</v>
      </c>
      <c r="G56" s="14">
        <v>34084750.767845951</v>
      </c>
      <c r="H56" s="14"/>
      <c r="I56" s="14"/>
      <c r="J56" s="7">
        <f t="shared" si="0"/>
        <v>185278896.51034603</v>
      </c>
    </row>
    <row r="57" spans="1:10" ht="22.9" customHeight="1">
      <c r="A57" s="35">
        <v>50</v>
      </c>
      <c r="B57" s="19">
        <v>670059</v>
      </c>
      <c r="C57" s="18" t="s">
        <v>13</v>
      </c>
      <c r="D57" s="14">
        <v>28304760.839999989</v>
      </c>
      <c r="E57" s="14"/>
      <c r="F57" s="14">
        <v>0</v>
      </c>
      <c r="G57" s="14">
        <v>2711669.2032999992</v>
      </c>
      <c r="H57" s="14"/>
      <c r="I57" s="14"/>
      <c r="J57" s="7">
        <f t="shared" si="0"/>
        <v>31016430.043299988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652271.23170000047</v>
      </c>
      <c r="H58" s="14"/>
      <c r="I58" s="14"/>
      <c r="J58" s="7">
        <f t="shared" si="0"/>
        <v>652271.23170000047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205773.36809999999</v>
      </c>
      <c r="H59" s="42"/>
      <c r="I59" s="14"/>
      <c r="J59" s="7">
        <f t="shared" si="0"/>
        <v>865851.24809999997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241990647.91234943</v>
      </c>
      <c r="I60" s="14"/>
      <c r="J60" s="7">
        <f t="shared" si="0"/>
        <v>241990647.91234943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2286029.1374999997</v>
      </c>
      <c r="E61" s="14"/>
      <c r="F61" s="14">
        <v>2160883.84</v>
      </c>
      <c r="G61" s="14">
        <v>5104302.6884000003</v>
      </c>
      <c r="H61" s="14"/>
      <c r="I61" s="14"/>
      <c r="J61" s="7">
        <f t="shared" si="0"/>
        <v>9551215.6658999994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3773879</v>
      </c>
      <c r="G62" s="14">
        <v>0</v>
      </c>
      <c r="H62" s="14"/>
      <c r="I62" s="14"/>
      <c r="J62" s="7">
        <f t="shared" si="0"/>
        <v>3773879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667444.39080000005</v>
      </c>
      <c r="H63" s="14"/>
      <c r="I63" s="14"/>
      <c r="J63" s="7">
        <f t="shared" si="0"/>
        <v>667444.39080000005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3627958.9599999995</v>
      </c>
      <c r="G64" s="14">
        <v>0</v>
      </c>
      <c r="H64" s="14"/>
      <c r="I64" s="14"/>
      <c r="J64" s="7">
        <f t="shared" si="0"/>
        <v>3627958.9599999995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2842910</v>
      </c>
      <c r="H65" s="14"/>
      <c r="I65" s="14"/>
      <c r="J65" s="7">
        <f t="shared" si="0"/>
        <v>2842910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7561319</v>
      </c>
      <c r="H66" s="14"/>
      <c r="I66" s="14"/>
      <c r="J66" s="7">
        <f t="shared" si="0"/>
        <v>7561319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24871786.039999999</v>
      </c>
      <c r="G67" s="14">
        <v>3678.4500000000007</v>
      </c>
      <c r="H67" s="14"/>
      <c r="I67" s="14"/>
      <c r="J67" s="7">
        <f t="shared" si="0"/>
        <v>24875464.489999998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2553649</v>
      </c>
      <c r="H68" s="14"/>
      <c r="I68" s="14"/>
      <c r="J68" s="7">
        <f t="shared" si="0"/>
        <v>2553649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6084947.7600000007</v>
      </c>
      <c r="G69" s="14">
        <v>0</v>
      </c>
      <c r="H69" s="14"/>
      <c r="I69" s="14"/>
      <c r="J69" s="7">
        <f t="shared" si="0"/>
        <v>6084947.7600000007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1290338.0100000005</v>
      </c>
      <c r="G70" s="14">
        <v>4782975.5906999996</v>
      </c>
      <c r="H70" s="14"/>
      <c r="I70" s="14"/>
      <c r="J70" s="7">
        <f t="shared" si="0"/>
        <v>6073313.6007000003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2697543.109999998</v>
      </c>
      <c r="G71" s="14">
        <v>23314062.420238692</v>
      </c>
      <c r="H71" s="14"/>
      <c r="I71" s="14"/>
      <c r="J71" s="7">
        <f t="shared" si="0"/>
        <v>26011605.530238692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53416.634000000005</v>
      </c>
      <c r="H73" s="14"/>
      <c r="I73" s="14"/>
      <c r="J73" s="7">
        <f t="shared" ref="J73:J92" si="1">D73+F73+G73+H73+I73</f>
        <v>53416.634000000005</v>
      </c>
    </row>
    <row r="74" spans="1:10" ht="21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129780.2521</v>
      </c>
      <c r="H75" s="14"/>
      <c r="I75" s="14"/>
      <c r="J75" s="7">
        <f t="shared" si="1"/>
        <v>129780.2521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28589679.359999999</v>
      </c>
      <c r="G77" s="14">
        <v>0</v>
      </c>
      <c r="H77" s="14"/>
      <c r="I77" s="14"/>
      <c r="J77" s="7">
        <f t="shared" si="1"/>
        <v>28589679.359999999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14364466.85</v>
      </c>
      <c r="G78" s="14">
        <v>0</v>
      </c>
      <c r="H78" s="14"/>
      <c r="I78" s="14"/>
      <c r="J78" s="7">
        <f t="shared" si="1"/>
        <v>14364466.85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55059.932000000001</v>
      </c>
      <c r="H79" s="14"/>
      <c r="I79" s="14"/>
      <c r="J79" s="7">
        <f t="shared" si="1"/>
        <v>55059.932000000001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1097003.7699999996</v>
      </c>
      <c r="G81" s="14">
        <v>4254951.9783903658</v>
      </c>
      <c r="H81" s="14"/>
      <c r="I81" s="14"/>
      <c r="J81" s="7">
        <f t="shared" si="1"/>
        <v>5351955.7483903654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/>
      <c r="G82" s="14">
        <v>1195541</v>
      </c>
      <c r="H82" s="14"/>
      <c r="I82" s="14"/>
      <c r="J82" s="7">
        <f t="shared" si="1"/>
        <v>1195541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9437288</v>
      </c>
      <c r="H83" s="14"/>
      <c r="I83" s="14"/>
      <c r="J83" s="7">
        <f t="shared" si="1"/>
        <v>9437288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805621</v>
      </c>
      <c r="H85" s="14"/>
      <c r="I85" s="14"/>
      <c r="J85" s="7">
        <f t="shared" si="1"/>
        <v>805621</v>
      </c>
    </row>
    <row r="86" spans="1:10">
      <c r="A86" s="35">
        <v>79</v>
      </c>
      <c r="B86" s="17">
        <v>670147</v>
      </c>
      <c r="C86" s="29" t="s">
        <v>70</v>
      </c>
      <c r="D86" s="14">
        <v>17674577.150000013</v>
      </c>
      <c r="E86" s="14"/>
      <c r="F86" s="14">
        <v>0</v>
      </c>
      <c r="G86" s="14">
        <v>14813</v>
      </c>
      <c r="H86" s="14"/>
      <c r="I86" s="14"/>
      <c r="J86" s="7">
        <f t="shared" si="1"/>
        <v>17689390.150000013</v>
      </c>
    </row>
    <row r="87" spans="1:10">
      <c r="A87" s="35">
        <v>80</v>
      </c>
      <c r="B87" s="17">
        <v>670148</v>
      </c>
      <c r="C87" s="30" t="s">
        <v>97</v>
      </c>
      <c r="D87" s="14">
        <v>5301021.0100000016</v>
      </c>
      <c r="E87" s="14"/>
      <c r="F87" s="14">
        <v>0</v>
      </c>
      <c r="G87" s="14">
        <v>0</v>
      </c>
      <c r="H87" s="14"/>
      <c r="I87" s="14"/>
      <c r="J87" s="7">
        <f t="shared" si="1"/>
        <v>5301021.0100000016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5145460.1999999974</v>
      </c>
      <c r="G90" s="14">
        <v>0</v>
      </c>
      <c r="H90" s="14"/>
      <c r="I90" s="14"/>
      <c r="J90" s="7">
        <f t="shared" si="1"/>
        <v>5145460.1999999974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1596220.6579554188</v>
      </c>
      <c r="H91" s="14"/>
      <c r="I91" s="14"/>
      <c r="J91" s="7">
        <f t="shared" si="1"/>
        <v>1596220.6579554188</v>
      </c>
    </row>
    <row r="92" spans="1:10" ht="29.25" customHeight="1">
      <c r="A92" s="35">
        <v>85</v>
      </c>
      <c r="B92" s="19">
        <v>670157</v>
      </c>
      <c r="C92" s="18" t="s">
        <v>99</v>
      </c>
      <c r="D92" s="14">
        <v>20463357.34833334</v>
      </c>
      <c r="E92" s="14"/>
      <c r="F92" s="14">
        <v>1299733.3000000012</v>
      </c>
      <c r="G92" s="14">
        <v>23750071.679400511</v>
      </c>
      <c r="H92" s="14"/>
      <c r="I92" s="14"/>
      <c r="J92" s="7">
        <f t="shared" si="1"/>
        <v>45513162.327733852</v>
      </c>
    </row>
    <row r="93" spans="1:10" ht="31.5" customHeight="1">
      <c r="A93" s="35"/>
      <c r="B93" s="31"/>
      <c r="C93" s="11" t="s">
        <v>69</v>
      </c>
      <c r="D93" s="7">
        <f>SUM(D8:D92)</f>
        <v>1764455793.5883338</v>
      </c>
      <c r="E93" s="7">
        <f t="shared" ref="E93:J93" si="2">SUM(E8:E92)</f>
        <v>216648186</v>
      </c>
      <c r="F93" s="7">
        <f t="shared" si="2"/>
        <v>447183176.91665113</v>
      </c>
      <c r="G93" s="7">
        <f t="shared" si="2"/>
        <v>1568971244.4904125</v>
      </c>
      <c r="H93" s="7">
        <f t="shared" si="2"/>
        <v>242202938.08172026</v>
      </c>
      <c r="I93" s="7">
        <f t="shared" si="2"/>
        <v>4187730</v>
      </c>
      <c r="J93" s="7">
        <f t="shared" si="2"/>
        <v>4027000883.077117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01"/>
  <sheetViews>
    <sheetView zoomScale="70" zoomScaleNormal="70" workbookViewId="0">
      <pane xSplit="3" ySplit="7" topLeftCell="D80" activePane="bottomRight" state="frozen"/>
      <selection pane="topRight" activeCell="C1" sqref="C1"/>
      <selection pane="bottomLeft" activeCell="A8" sqref="A8"/>
      <selection pane="bottomRight" activeCell="O14" sqref="O14"/>
    </sheetView>
  </sheetViews>
  <sheetFormatPr defaultColWidth="8.85546875" defaultRowHeight="18.75"/>
  <cols>
    <col min="1" max="1" width="6.7109375" style="34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9" t="s">
        <v>75</v>
      </c>
      <c r="I1" s="49"/>
      <c r="J1" s="49"/>
    </row>
    <row r="2" spans="1:10" s="13" customFormat="1" ht="25.5" customHeight="1">
      <c r="A2" s="32"/>
      <c r="B2" s="12"/>
      <c r="C2" s="55" t="str">
        <f>макс!C2</f>
        <v>Утверждено на заседании Комиссии по разработке Территориальной программы ОМС от 28.11.2023 года</v>
      </c>
      <c r="D2" s="55"/>
      <c r="E2" s="55"/>
      <c r="F2" s="55"/>
      <c r="G2" s="55"/>
      <c r="H2" s="55"/>
      <c r="I2" s="55"/>
      <c r="J2" s="55"/>
    </row>
    <row r="3" spans="1:10">
      <c r="A3" s="39"/>
      <c r="B3" s="4"/>
      <c r="C3" s="4"/>
      <c r="D3" s="4"/>
      <c r="E3" s="4"/>
      <c r="F3" s="8"/>
      <c r="G3" s="8"/>
      <c r="H3" s="49"/>
      <c r="I3" s="49"/>
      <c r="J3" s="49"/>
    </row>
    <row r="4" spans="1:10">
      <c r="A4" s="39"/>
      <c r="B4" s="4"/>
      <c r="C4" s="50" t="str">
        <f>макс!C4</f>
        <v>Стоимость медицинской помощи в разрезе медицинских и страховых медицинских организаций на 2023 год</v>
      </c>
      <c r="D4" s="50"/>
      <c r="E4" s="50"/>
      <c r="F4" s="50"/>
      <c r="G4" s="50"/>
      <c r="H4" s="50"/>
      <c r="I4" s="50"/>
      <c r="J4" s="50"/>
    </row>
    <row r="5" spans="1:10" ht="24" customHeight="1">
      <c r="A5" s="50"/>
      <c r="B5" s="50"/>
      <c r="C5" s="50"/>
      <c r="D5" s="50"/>
      <c r="E5" s="50"/>
      <c r="F5" s="50"/>
      <c r="G5" s="50"/>
      <c r="H5" s="50"/>
      <c r="I5" s="40"/>
      <c r="J5" s="10" t="s">
        <v>74</v>
      </c>
    </row>
    <row r="6" spans="1:10" ht="21.6" customHeight="1">
      <c r="A6" s="48" t="s">
        <v>1</v>
      </c>
      <c r="B6" s="48" t="s">
        <v>79</v>
      </c>
      <c r="C6" s="51" t="s">
        <v>103</v>
      </c>
      <c r="D6" s="52"/>
      <c r="E6" s="52"/>
      <c r="F6" s="52"/>
      <c r="G6" s="52"/>
      <c r="H6" s="52"/>
      <c r="I6" s="52"/>
      <c r="J6" s="53"/>
    </row>
    <row r="7" spans="1:10" ht="135" customHeight="1">
      <c r="A7" s="48"/>
      <c r="B7" s="48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6787946</v>
      </c>
      <c r="H8" s="14"/>
      <c r="I8" s="14"/>
      <c r="J8" s="7">
        <f>D8+F8+G8+H8+I8</f>
        <v>6787946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688159945.77249992</v>
      </c>
      <c r="E9" s="14">
        <v>134806226</v>
      </c>
      <c r="F9" s="14">
        <v>35867607.549999997</v>
      </c>
      <c r="G9" s="14">
        <v>32589111.420400001</v>
      </c>
      <c r="H9" s="14"/>
      <c r="I9" s="14">
        <v>3778340</v>
      </c>
      <c r="J9" s="7">
        <f t="shared" ref="J9:J72" si="0">D9+F9+G9+H9+I9</f>
        <v>760395004.74289989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80449701.534999907</v>
      </c>
      <c r="E10" s="14">
        <v>2169610</v>
      </c>
      <c r="F10" s="14">
        <v>15070420.830000002</v>
      </c>
      <c r="G10" s="14">
        <v>21139759.5112</v>
      </c>
      <c r="H10" s="14"/>
      <c r="I10" s="14">
        <v>3753840</v>
      </c>
      <c r="J10" s="7">
        <f t="shared" si="0"/>
        <v>120413721.8761999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33788380</v>
      </c>
      <c r="H11" s="14"/>
      <c r="I11" s="14"/>
      <c r="J11" s="7">
        <f t="shared" si="0"/>
        <v>33788380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269680449.12500024</v>
      </c>
      <c r="E12" s="14">
        <v>47926620</v>
      </c>
      <c r="F12" s="14">
        <v>292343110.19999999</v>
      </c>
      <c r="G12" s="14">
        <v>69066846.047499999</v>
      </c>
      <c r="H12" s="14"/>
      <c r="I12" s="14"/>
      <c r="J12" s="7">
        <f t="shared" si="0"/>
        <v>631090405.3725003</v>
      </c>
    </row>
    <row r="13" spans="1:10" ht="34.5" customHeight="1">
      <c r="A13" s="35">
        <v>6</v>
      </c>
      <c r="B13" s="17">
        <v>670006</v>
      </c>
      <c r="C13" s="18" t="s">
        <v>47</v>
      </c>
      <c r="D13" s="14">
        <v>8972581.1600000001</v>
      </c>
      <c r="E13" s="14"/>
      <c r="F13" s="14">
        <v>0</v>
      </c>
      <c r="G13" s="14">
        <v>0</v>
      </c>
      <c r="H13" s="14"/>
      <c r="I13" s="14"/>
      <c r="J13" s="7">
        <f t="shared" si="0"/>
        <v>8972581.1600000001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10977410</v>
      </c>
      <c r="H14" s="14"/>
      <c r="I14" s="14"/>
      <c r="J14" s="7">
        <f t="shared" si="0"/>
        <v>10977410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9332490</v>
      </c>
      <c r="H15" s="14"/>
      <c r="I15" s="14"/>
      <c r="J15" s="7">
        <f t="shared" si="0"/>
        <v>9332490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14108470</v>
      </c>
      <c r="H16" s="14"/>
      <c r="I16" s="14"/>
      <c r="J16" s="7">
        <f t="shared" si="0"/>
        <v>14108470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5830830</v>
      </c>
      <c r="H17" s="14"/>
      <c r="I17" s="14"/>
      <c r="J17" s="7">
        <f t="shared" si="0"/>
        <v>5830830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109019940.72541216</v>
      </c>
      <c r="H18" s="14">
        <v>19446196.809422296</v>
      </c>
      <c r="I18" s="14"/>
      <c r="J18" s="7">
        <f t="shared" si="0"/>
        <v>128466137.53483446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2413163.7508333349</v>
      </c>
      <c r="E19" s="14"/>
      <c r="F19" s="14">
        <v>1218315.4000000004</v>
      </c>
      <c r="G19" s="14">
        <v>6731284.409400641</v>
      </c>
      <c r="H19" s="14"/>
      <c r="I19" s="14"/>
      <c r="J19" s="7">
        <f t="shared" si="0"/>
        <v>10362763.560233977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55254163.432499997</v>
      </c>
      <c r="E20" s="14"/>
      <c r="F20" s="14">
        <v>9105484.4300000127</v>
      </c>
      <c r="G20" s="14">
        <v>169234934.06122848</v>
      </c>
      <c r="H20" s="14"/>
      <c r="I20" s="14"/>
      <c r="J20" s="7">
        <f t="shared" si="0"/>
        <v>233594581.9237285</v>
      </c>
    </row>
    <row r="21" spans="1:10">
      <c r="A21" s="35">
        <v>14</v>
      </c>
      <c r="B21" s="19">
        <v>670017</v>
      </c>
      <c r="C21" s="18" t="s">
        <v>30</v>
      </c>
      <c r="D21" s="14">
        <v>3482756.5474999989</v>
      </c>
      <c r="E21" s="14"/>
      <c r="F21" s="14">
        <v>814381.57000000041</v>
      </c>
      <c r="G21" s="14">
        <v>7831117.0897098565</v>
      </c>
      <c r="H21" s="14"/>
      <c r="I21" s="14"/>
      <c r="J21" s="7">
        <f t="shared" si="0"/>
        <v>12128255.207209855</v>
      </c>
    </row>
    <row r="22" spans="1:10">
      <c r="A22" s="35">
        <v>15</v>
      </c>
      <c r="B22" s="19">
        <v>670018</v>
      </c>
      <c r="C22" s="18" t="s">
        <v>31</v>
      </c>
      <c r="D22" s="14">
        <v>27383962.818333331</v>
      </c>
      <c r="E22" s="14"/>
      <c r="F22" s="14">
        <v>12388990.699999996</v>
      </c>
      <c r="G22" s="14">
        <v>74614908.151882455</v>
      </c>
      <c r="H22" s="14"/>
      <c r="I22" s="14"/>
      <c r="J22" s="7">
        <f t="shared" si="0"/>
        <v>114387861.67021579</v>
      </c>
    </row>
    <row r="23" spans="1:10">
      <c r="A23" s="35">
        <v>16</v>
      </c>
      <c r="B23" s="19">
        <v>670019</v>
      </c>
      <c r="C23" s="18" t="s">
        <v>32</v>
      </c>
      <c r="D23" s="14">
        <v>291451.41999999987</v>
      </c>
      <c r="E23" s="14"/>
      <c r="F23" s="14">
        <v>389073.1999999999</v>
      </c>
      <c r="G23" s="14">
        <v>661952.05649999995</v>
      </c>
      <c r="H23" s="14"/>
      <c r="I23" s="14"/>
      <c r="J23" s="7">
        <f t="shared" si="0"/>
        <v>1342476.6764999996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2030496.2558333313</v>
      </c>
      <c r="E24" s="14"/>
      <c r="F24" s="14">
        <v>1139581.49</v>
      </c>
      <c r="G24" s="14">
        <v>8038668.6774142785</v>
      </c>
      <c r="H24" s="14"/>
      <c r="I24" s="14"/>
      <c r="J24" s="7">
        <f t="shared" si="0"/>
        <v>11208746.423247609</v>
      </c>
    </row>
    <row r="25" spans="1:10">
      <c r="A25" s="35">
        <v>18</v>
      </c>
      <c r="B25" s="19">
        <v>670021</v>
      </c>
      <c r="C25" s="18" t="s">
        <v>33</v>
      </c>
      <c r="D25" s="14">
        <v>109346.96000000005</v>
      </c>
      <c r="E25" s="14"/>
      <c r="F25" s="14">
        <v>197211.78999999995</v>
      </c>
      <c r="G25" s="14">
        <v>1162201.7660085759</v>
      </c>
      <c r="H25" s="14"/>
      <c r="I25" s="14"/>
      <c r="J25" s="7">
        <f t="shared" si="0"/>
        <v>1468760.5160085759</v>
      </c>
    </row>
    <row r="26" spans="1:10">
      <c r="A26" s="35">
        <v>19</v>
      </c>
      <c r="B26" s="19">
        <v>670022</v>
      </c>
      <c r="C26" s="18" t="s">
        <v>34</v>
      </c>
      <c r="D26" s="14">
        <v>2183834.8650000002</v>
      </c>
      <c r="E26" s="14"/>
      <c r="F26" s="14">
        <v>998533.12000000011</v>
      </c>
      <c r="G26" s="14">
        <v>11417163.791079381</v>
      </c>
      <c r="H26" s="14"/>
      <c r="I26" s="14"/>
      <c r="J26" s="7">
        <f t="shared" si="0"/>
        <v>14599531.776079383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2048420.2591666672</v>
      </c>
      <c r="E27" s="14"/>
      <c r="F27" s="14">
        <v>731411.61000000057</v>
      </c>
      <c r="G27" s="14">
        <v>5253430.5198656414</v>
      </c>
      <c r="H27" s="14"/>
      <c r="I27" s="14"/>
      <c r="J27" s="7">
        <f t="shared" si="0"/>
        <v>8033262.3890323089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2316956.4800000014</v>
      </c>
      <c r="E28" s="14"/>
      <c r="F28" s="14">
        <v>1418232.4099999997</v>
      </c>
      <c r="G28" s="14">
        <v>11326879.785920765</v>
      </c>
      <c r="H28" s="14"/>
      <c r="I28" s="14"/>
      <c r="J28" s="7">
        <f t="shared" si="0"/>
        <v>15062068.675920766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19251431.604166657</v>
      </c>
      <c r="E29" s="14"/>
      <c r="F29" s="14">
        <v>5508520.1499999957</v>
      </c>
      <c r="G29" s="14">
        <v>55269977.541416086</v>
      </c>
      <c r="H29" s="14"/>
      <c r="I29" s="14"/>
      <c r="J29" s="7">
        <f t="shared" si="0"/>
        <v>80029929.295582741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156437073.28333309</v>
      </c>
      <c r="E30" s="14"/>
      <c r="F30" s="14">
        <v>21559630.34999999</v>
      </c>
      <c r="G30" s="14">
        <v>245929926.64643079</v>
      </c>
      <c r="H30" s="14"/>
      <c r="I30" s="14"/>
      <c r="J30" s="7">
        <f t="shared" si="0"/>
        <v>423926630.27976388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4275284.5650000004</v>
      </c>
      <c r="E31" s="14"/>
      <c r="F31" s="14">
        <v>1205844.4300000006</v>
      </c>
      <c r="G31" s="14">
        <v>8014541.7617406733</v>
      </c>
      <c r="H31" s="14"/>
      <c r="I31" s="14"/>
      <c r="J31" s="7">
        <f t="shared" si="0"/>
        <v>13495670.756740674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186402505.59000015</v>
      </c>
      <c r="E32" s="14"/>
      <c r="F32" s="14">
        <v>16345348.09999999</v>
      </c>
      <c r="G32" s="14">
        <v>230070611.23841149</v>
      </c>
      <c r="H32" s="14"/>
      <c r="I32" s="14"/>
      <c r="J32" s="7">
        <f t="shared" si="0"/>
        <v>432818464.9284116</v>
      </c>
    </row>
    <row r="33" spans="1:10">
      <c r="A33" s="35">
        <v>26</v>
      </c>
      <c r="B33" s="19">
        <v>670030</v>
      </c>
      <c r="C33" s="18" t="s">
        <v>100</v>
      </c>
      <c r="D33" s="14">
        <v>27910313.920833334</v>
      </c>
      <c r="E33" s="14"/>
      <c r="F33" s="14">
        <v>10219635.020000003</v>
      </c>
      <c r="G33" s="14">
        <v>87297712.594573736</v>
      </c>
      <c r="H33" s="14"/>
      <c r="I33" s="14"/>
      <c r="J33" s="7">
        <f t="shared" si="0"/>
        <v>125427661.53540707</v>
      </c>
    </row>
    <row r="34" spans="1:10">
      <c r="A34" s="35">
        <v>27</v>
      </c>
      <c r="B34" s="19">
        <v>670033</v>
      </c>
      <c r="C34" s="18" t="s">
        <v>42</v>
      </c>
      <c r="D34" s="14">
        <v>1986449.2399999995</v>
      </c>
      <c r="E34" s="14"/>
      <c r="F34" s="14">
        <v>491688.74999999983</v>
      </c>
      <c r="G34" s="14">
        <v>2247691.9722826919</v>
      </c>
      <c r="H34" s="14"/>
      <c r="I34" s="14"/>
      <c r="J34" s="7">
        <f t="shared" si="0"/>
        <v>4725829.9622826912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1133626.4500000007</v>
      </c>
      <c r="E35" s="14"/>
      <c r="F35" s="14">
        <v>548982.77000000014</v>
      </c>
      <c r="G35" s="14">
        <v>2596544.4027222721</v>
      </c>
      <c r="H35" s="14"/>
      <c r="I35" s="14"/>
      <c r="J35" s="7">
        <f t="shared" si="0"/>
        <v>4279153.6227222728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53901279.900000073</v>
      </c>
      <c r="E36" s="14"/>
      <c r="F36" s="14">
        <v>9859272.3300000094</v>
      </c>
      <c r="G36" s="14">
        <v>99026621.400102526</v>
      </c>
      <c r="H36" s="14"/>
      <c r="I36" s="14"/>
      <c r="J36" s="7">
        <f t="shared" si="0"/>
        <v>162787173.6301026</v>
      </c>
    </row>
    <row r="37" spans="1:10">
      <c r="A37" s="35">
        <v>30</v>
      </c>
      <c r="B37" s="19">
        <v>670037</v>
      </c>
      <c r="C37" s="18" t="s">
        <v>36</v>
      </c>
      <c r="D37" s="14">
        <v>474966.63999999966</v>
      </c>
      <c r="E37" s="14"/>
      <c r="F37" s="14">
        <v>294329.80999999988</v>
      </c>
      <c r="G37" s="14">
        <v>791385.70519184007</v>
      </c>
      <c r="H37" s="14"/>
      <c r="I37" s="14"/>
      <c r="J37" s="7">
        <f t="shared" si="0"/>
        <v>1560682.1551918397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7117778.8000000007</v>
      </c>
      <c r="G38" s="14">
        <v>104445971.08095996</v>
      </c>
      <c r="H38" s="14"/>
      <c r="I38" s="14"/>
      <c r="J38" s="7">
        <f t="shared" si="0"/>
        <v>111563749.88095996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13350995.110000003</v>
      </c>
      <c r="G39" s="14">
        <v>77810436.201972395</v>
      </c>
      <c r="H39" s="14"/>
      <c r="I39" s="14"/>
      <c r="J39" s="7">
        <f t="shared" si="0"/>
        <v>91161431.311972395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6053533.7600000026</v>
      </c>
      <c r="G40" s="14">
        <v>83401022.697033912</v>
      </c>
      <c r="H40" s="14"/>
      <c r="I40" s="14"/>
      <c r="J40" s="7">
        <f t="shared" si="0"/>
        <v>89454556.457033917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5553972.1200000038</v>
      </c>
      <c r="G41" s="14">
        <v>50204602.790632121</v>
      </c>
      <c r="H41" s="14"/>
      <c r="I41" s="14"/>
      <c r="J41" s="7">
        <f t="shared" si="0"/>
        <v>55758574.910632126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2781563.8899999997</v>
      </c>
      <c r="G42" s="14">
        <v>30603152.777402591</v>
      </c>
      <c r="H42" s="14"/>
      <c r="I42" s="14"/>
      <c r="J42" s="7">
        <f t="shared" si="0"/>
        <v>33384716.667402592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1893160.0999999999</v>
      </c>
      <c r="G43" s="14">
        <v>24273695.444242764</v>
      </c>
      <c r="H43" s="14"/>
      <c r="I43" s="14"/>
      <c r="J43" s="7">
        <f t="shared" si="0"/>
        <v>26166855.544242766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14200183.500000006</v>
      </c>
      <c r="G44" s="14">
        <v>65267690.995814949</v>
      </c>
      <c r="H44" s="14"/>
      <c r="I44" s="14"/>
      <c r="J44" s="7">
        <f t="shared" si="0"/>
        <v>79467874.495814949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38521660</v>
      </c>
      <c r="H45" s="14"/>
      <c r="I45" s="14"/>
      <c r="J45" s="7">
        <f t="shared" si="0"/>
        <v>38521660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26832970</v>
      </c>
      <c r="H46" s="14"/>
      <c r="I46" s="14"/>
      <c r="J46" s="7">
        <f t="shared" si="0"/>
        <v>26832970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340353174.20750076</v>
      </c>
      <c r="E47" s="14">
        <v>34706496</v>
      </c>
      <c r="F47" s="14">
        <v>16676881.764692308</v>
      </c>
      <c r="G47" s="14">
        <v>58026939.958999991</v>
      </c>
      <c r="H47" s="14"/>
      <c r="I47" s="14"/>
      <c r="J47" s="7">
        <f t="shared" si="0"/>
        <v>415056995.93119305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27025723.556666683</v>
      </c>
      <c r="E48" s="14"/>
      <c r="F48" s="14">
        <v>758668.80000000016</v>
      </c>
      <c r="G48" s="14">
        <v>39232261.330499999</v>
      </c>
      <c r="H48" s="14"/>
      <c r="I48" s="14"/>
      <c r="J48" s="7">
        <f t="shared" si="0"/>
        <v>67016653.687166683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32576597.420000002</v>
      </c>
      <c r="E49" s="14"/>
      <c r="F49" s="14">
        <v>0</v>
      </c>
      <c r="G49" s="14">
        <v>1612386</v>
      </c>
      <c r="H49" s="14"/>
      <c r="I49" s="14"/>
      <c r="J49" s="7">
        <f t="shared" si="0"/>
        <v>34188983.420000002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49980680</v>
      </c>
      <c r="H50" s="14"/>
      <c r="I50" s="14"/>
      <c r="J50" s="7">
        <f t="shared" si="0"/>
        <v>49980680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49797646.823333368</v>
      </c>
      <c r="E51" s="14"/>
      <c r="F51" s="14">
        <v>15186014.509999998</v>
      </c>
      <c r="G51" s="14">
        <v>231393766.28008091</v>
      </c>
      <c r="H51" s="14"/>
      <c r="I51" s="14"/>
      <c r="J51" s="7">
        <f t="shared" si="0"/>
        <v>296377427.61341429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4575636.6400000006</v>
      </c>
      <c r="E52" s="14"/>
      <c r="F52" s="14">
        <v>4042099.5599999973</v>
      </c>
      <c r="G52" s="14">
        <v>53221771.226976819</v>
      </c>
      <c r="H52" s="14"/>
      <c r="I52" s="14"/>
      <c r="J52" s="7">
        <f t="shared" si="0"/>
        <v>61839507.426976815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301807512.23749959</v>
      </c>
      <c r="E53" s="14">
        <v>63600923</v>
      </c>
      <c r="F53" s="14">
        <v>0</v>
      </c>
      <c r="G53" s="14">
        <v>31143830.125399999</v>
      </c>
      <c r="H53" s="14"/>
      <c r="I53" s="14"/>
      <c r="J53" s="7">
        <f t="shared" si="0"/>
        <v>332951342.3628996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908225.9010999999</v>
      </c>
      <c r="H54" s="14"/>
      <c r="I54" s="14"/>
      <c r="J54" s="7">
        <f t="shared" si="0"/>
        <v>908225.9010999999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206199.18999999997</v>
      </c>
      <c r="G55" s="14">
        <v>2118301.2771999999</v>
      </c>
      <c r="H55" s="14"/>
      <c r="I55" s="14"/>
      <c r="J55" s="7">
        <f t="shared" si="0"/>
        <v>2324500.4671999998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148647062.04750013</v>
      </c>
      <c r="E56" s="14">
        <v>21759474</v>
      </c>
      <c r="F56" s="14">
        <v>12832956.859999986</v>
      </c>
      <c r="G56" s="14">
        <v>36067902.189256027</v>
      </c>
      <c r="H56" s="14"/>
      <c r="I56" s="14"/>
      <c r="J56" s="7">
        <f t="shared" si="0"/>
        <v>197547921.09675616</v>
      </c>
    </row>
    <row r="57" spans="1:10" ht="30" customHeight="1">
      <c r="A57" s="35">
        <v>50</v>
      </c>
      <c r="B57" s="19">
        <v>670059</v>
      </c>
      <c r="C57" s="18" t="s">
        <v>13</v>
      </c>
      <c r="D57" s="14">
        <v>42514940.860000022</v>
      </c>
      <c r="E57" s="14"/>
      <c r="F57" s="14">
        <v>0</v>
      </c>
      <c r="G57" s="14">
        <v>4030493.7591999997</v>
      </c>
      <c r="H57" s="14"/>
      <c r="I57" s="14"/>
      <c r="J57" s="7">
        <f t="shared" si="0"/>
        <v>46545434.619200021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707727.79870000004</v>
      </c>
      <c r="H58" s="14"/>
      <c r="I58" s="14"/>
      <c r="J58" s="7">
        <f t="shared" si="0"/>
        <v>707727.79870000004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1674241.2200000002</v>
      </c>
      <c r="G59" s="14">
        <v>878819.59950000001</v>
      </c>
      <c r="H59" s="14"/>
      <c r="I59" s="14"/>
      <c r="J59" s="7">
        <f t="shared" si="0"/>
        <v>2553060.8195000002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415248215.33189869</v>
      </c>
      <c r="I60" s="14"/>
      <c r="J60" s="7">
        <f t="shared" si="0"/>
        <v>415248215.33189869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1181508.0725</v>
      </c>
      <c r="E61" s="14"/>
      <c r="F61" s="14">
        <v>3665296.64</v>
      </c>
      <c r="G61" s="14">
        <v>8125061.4683999997</v>
      </c>
      <c r="H61" s="14"/>
      <c r="I61" s="14"/>
      <c r="J61" s="7">
        <f t="shared" si="0"/>
        <v>12971866.1809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3735000.1400000006</v>
      </c>
      <c r="G62" s="14">
        <v>0</v>
      </c>
      <c r="H62" s="14"/>
      <c r="I62" s="14"/>
      <c r="J62" s="7">
        <f t="shared" si="0"/>
        <v>3735000.1400000006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3881532.3114999998</v>
      </c>
      <c r="H63" s="14"/>
      <c r="I63" s="14"/>
      <c r="J63" s="7">
        <f t="shared" si="0"/>
        <v>3881532.3114999998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6590752.7899999982</v>
      </c>
      <c r="G64" s="14">
        <v>0</v>
      </c>
      <c r="H64" s="14"/>
      <c r="I64" s="14"/>
      <c r="J64" s="7">
        <f t="shared" si="0"/>
        <v>6590752.7899999982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3780800</v>
      </c>
      <c r="H65" s="14"/>
      <c r="I65" s="14"/>
      <c r="J65" s="7">
        <f t="shared" si="0"/>
        <v>3780800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10027203</v>
      </c>
      <c r="H66" s="14"/>
      <c r="I66" s="14"/>
      <c r="J66" s="7">
        <f t="shared" si="0"/>
        <v>10027203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69762326.689999998</v>
      </c>
      <c r="G67" s="14">
        <v>6623.6623</v>
      </c>
      <c r="H67" s="14"/>
      <c r="I67" s="14"/>
      <c r="J67" s="7">
        <f t="shared" si="0"/>
        <v>69768950.352300003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1744981</v>
      </c>
      <c r="H68" s="14"/>
      <c r="I68" s="14"/>
      <c r="J68" s="7">
        <f t="shared" si="0"/>
        <v>1744981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43691920</v>
      </c>
      <c r="G69" s="14">
        <v>0</v>
      </c>
      <c r="H69" s="14"/>
      <c r="I69" s="14"/>
      <c r="J69" s="7">
        <f t="shared" si="0"/>
        <v>43691920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1176597.8400000001</v>
      </c>
      <c r="G70" s="14">
        <v>5614314.4494000003</v>
      </c>
      <c r="H70" s="14"/>
      <c r="I70" s="14"/>
      <c r="J70" s="7">
        <f t="shared" si="0"/>
        <v>6790912.2894000001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3675786.030000004</v>
      </c>
      <c r="G71" s="14">
        <v>32694429.955483999</v>
      </c>
      <c r="H71" s="14"/>
      <c r="I71" s="14"/>
      <c r="J71" s="7">
        <f t="shared" si="0"/>
        <v>36370215.985484004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43902.937999999995</v>
      </c>
      <c r="H73" s="14"/>
      <c r="I73" s="14"/>
      <c r="J73" s="7">
        <f t="shared" ref="J73:J92" si="1">D73+F73+G73+H73+I73</f>
        <v>43902.937999999995</v>
      </c>
    </row>
    <row r="74" spans="1:10" ht="22.15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416145.91039999999</v>
      </c>
      <c r="H75" s="14"/>
      <c r="I75" s="14"/>
      <c r="J75" s="7">
        <f t="shared" si="1"/>
        <v>416145.91039999999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20052483.439999998</v>
      </c>
      <c r="G77" s="14">
        <v>0</v>
      </c>
      <c r="H77" s="14"/>
      <c r="I77" s="14"/>
      <c r="J77" s="7">
        <f t="shared" si="1"/>
        <v>20052483.439999998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7481493.1500000004</v>
      </c>
      <c r="G78" s="14">
        <v>0</v>
      </c>
      <c r="H78" s="14"/>
      <c r="I78" s="14"/>
      <c r="J78" s="7">
        <f t="shared" si="1"/>
        <v>7481493.1500000004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147090.48509999999</v>
      </c>
      <c r="H79" s="14"/>
      <c r="I79" s="14"/>
      <c r="J79" s="7">
        <f t="shared" si="1"/>
        <v>147090.48509999999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2942817.1400000006</v>
      </c>
      <c r="G81" s="14">
        <v>10723921.832633605</v>
      </c>
      <c r="H81" s="14"/>
      <c r="I81" s="14"/>
      <c r="J81" s="7">
        <f t="shared" si="1"/>
        <v>13666738.972633606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14801519</v>
      </c>
      <c r="H82" s="14"/>
      <c r="I82" s="14"/>
      <c r="J82" s="7">
        <f t="shared" si="1"/>
        <v>14801519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8542239.6600000001</v>
      </c>
      <c r="H83" s="14"/>
      <c r="I83" s="14"/>
      <c r="J83" s="7">
        <f t="shared" si="1"/>
        <v>8542239.6600000001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3097754</v>
      </c>
      <c r="H85" s="14"/>
      <c r="I85" s="14"/>
      <c r="J85" s="7">
        <f t="shared" si="1"/>
        <v>3097754</v>
      </c>
    </row>
    <row r="86" spans="1:10">
      <c r="A86" s="35">
        <v>79</v>
      </c>
      <c r="B86" s="17">
        <v>670147</v>
      </c>
      <c r="C86" s="29" t="s">
        <v>70</v>
      </c>
      <c r="D86" s="14">
        <v>60842101.969999991</v>
      </c>
      <c r="E86" s="14"/>
      <c r="F86" s="14">
        <v>0</v>
      </c>
      <c r="G86" s="14">
        <v>1523250</v>
      </c>
      <c r="H86" s="14"/>
      <c r="I86" s="14"/>
      <c r="J86" s="7">
        <f t="shared" si="1"/>
        <v>62365351.969999991</v>
      </c>
    </row>
    <row r="87" spans="1:10">
      <c r="A87" s="35">
        <v>80</v>
      </c>
      <c r="B87" s="17">
        <v>670148</v>
      </c>
      <c r="C87" s="30" t="s">
        <v>97</v>
      </c>
      <c r="D87" s="14">
        <v>6905669.9600000037</v>
      </c>
      <c r="E87" s="14"/>
      <c r="F87" s="14">
        <v>0</v>
      </c>
      <c r="G87" s="14">
        <v>0</v>
      </c>
      <c r="H87" s="14"/>
      <c r="I87" s="14"/>
      <c r="J87" s="7">
        <f t="shared" si="1"/>
        <v>6905669.9600000037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7617224.7500000009</v>
      </c>
      <c r="G90" s="14">
        <v>0</v>
      </c>
      <c r="H90" s="14"/>
      <c r="I90" s="14"/>
      <c r="J90" s="7">
        <f t="shared" si="1"/>
        <v>7617224.7500000009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>
        <v>52601.850000000006</v>
      </c>
      <c r="G91" s="14">
        <v>4174812.6456571869</v>
      </c>
      <c r="H91" s="14"/>
      <c r="I91" s="14"/>
      <c r="J91" s="7">
        <f t="shared" si="1"/>
        <v>4227414.495657187</v>
      </c>
    </row>
    <row r="92" spans="1:10" ht="29.25" customHeight="1">
      <c r="A92" s="35">
        <v>85</v>
      </c>
      <c r="B92" s="19">
        <v>670157</v>
      </c>
      <c r="C92" s="18" t="s">
        <v>99</v>
      </c>
      <c r="D92" s="14">
        <v>202447635.2966668</v>
      </c>
      <c r="E92" s="14">
        <v>0</v>
      </c>
      <c r="F92" s="14">
        <v>20521844.97000001</v>
      </c>
      <c r="G92" s="14">
        <v>276721144.19016391</v>
      </c>
      <c r="H92" s="14"/>
      <c r="I92" s="14"/>
      <c r="J92" s="7">
        <f t="shared" si="1"/>
        <v>499690624.45683074</v>
      </c>
    </row>
    <row r="93" spans="1:10">
      <c r="A93" s="35"/>
      <c r="B93" s="31"/>
      <c r="C93" s="11" t="s">
        <v>69</v>
      </c>
      <c r="D93" s="7">
        <f>SUM(D8:D92)</f>
        <v>2815225370.6666679</v>
      </c>
      <c r="E93" s="7">
        <f t="shared" ref="E93:J93" si="2">SUM(E8:E92)</f>
        <v>304969349</v>
      </c>
      <c r="F93" s="7">
        <f t="shared" si="2"/>
        <v>731010000.62469208</v>
      </c>
      <c r="G93" s="7">
        <f t="shared" si="2"/>
        <v>2736940132.4596062</v>
      </c>
      <c r="H93" s="7">
        <f t="shared" si="2"/>
        <v>434694412.141321</v>
      </c>
      <c r="I93" s="7">
        <f t="shared" ref="I93" si="3">SUM(I8:I92)</f>
        <v>7532180</v>
      </c>
      <c r="J93" s="7">
        <f t="shared" si="2"/>
        <v>6725402095.8922844</v>
      </c>
    </row>
    <row r="94" spans="1:10">
      <c r="H94" s="15"/>
      <c r="I94" s="15"/>
      <c r="J94" s="9"/>
    </row>
    <row r="95" spans="1:10">
      <c r="D95" s="15"/>
      <c r="E95" s="15"/>
      <c r="F95" s="15"/>
      <c r="G95" s="15"/>
      <c r="H95" s="15"/>
      <c r="I95" s="15"/>
      <c r="J95" s="15"/>
    </row>
    <row r="96" spans="1:10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2023-12-04T15:18:59Z</dcterms:modified>
</cp:coreProperties>
</file>