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J8" i="3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F93"/>
  <c r="H93"/>
  <c r="D93"/>
  <c r="E93" i="4"/>
  <c r="F93"/>
  <c r="H93"/>
  <c r="D93"/>
  <c r="E93" i="3"/>
  <c r="F93"/>
  <c r="H93"/>
  <c r="D93"/>
  <c r="D9" i="1" l="1"/>
  <c r="J9" s="1"/>
  <c r="E9"/>
  <c r="F9"/>
  <c r="G9"/>
  <c r="H9"/>
  <c r="D10"/>
  <c r="E10"/>
  <c r="F10"/>
  <c r="G10"/>
  <c r="H10"/>
  <c r="D11"/>
  <c r="E11"/>
  <c r="F11"/>
  <c r="G11"/>
  <c r="H11"/>
  <c r="D12"/>
  <c r="J12" s="1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J17" s="1"/>
  <c r="E17"/>
  <c r="F17"/>
  <c r="G17"/>
  <c r="H17"/>
  <c r="D18"/>
  <c r="E18"/>
  <c r="F18"/>
  <c r="G18"/>
  <c r="H18"/>
  <c r="D19"/>
  <c r="E19"/>
  <c r="F19"/>
  <c r="G19"/>
  <c r="H19"/>
  <c r="D92"/>
  <c r="E92"/>
  <c r="F92"/>
  <c r="G92"/>
  <c r="H92"/>
  <c r="D20"/>
  <c r="J20" s="1"/>
  <c r="E20"/>
  <c r="F20"/>
  <c r="G20"/>
  <c r="H20"/>
  <c r="D21"/>
  <c r="E21"/>
  <c r="F21"/>
  <c r="G21"/>
  <c r="H21"/>
  <c r="D22"/>
  <c r="E22"/>
  <c r="F22"/>
  <c r="G22"/>
  <c r="H22"/>
  <c r="D23"/>
  <c r="J23" s="1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J28" s="1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J32" s="1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J44" s="1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J56" s="1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J68" s="1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J80" s="1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J35" l="1"/>
  <c r="J49"/>
  <c r="J25"/>
  <c r="J14"/>
  <c r="J42"/>
  <c r="J30"/>
  <c r="J19"/>
  <c r="J33"/>
  <c r="J21"/>
  <c r="J10"/>
  <c r="J26"/>
  <c r="J15"/>
  <c r="J73"/>
  <c r="J92"/>
  <c r="J37"/>
  <c r="J90"/>
  <c r="J67"/>
  <c r="J85"/>
  <c r="J61"/>
  <c r="J78"/>
  <c r="J66"/>
  <c r="J54"/>
  <c r="J83"/>
  <c r="J71"/>
  <c r="J59"/>
  <c r="J47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3" i="5"/>
  <c r="J94" i="1"/>
  <c r="C2" i="3" l="1"/>
  <c r="C2" i="4" s="1"/>
  <c r="C2" i="5" s="1"/>
  <c r="C4" i="3"/>
  <c r="C4" i="4" s="1"/>
  <c r="C4" i="5" s="1"/>
  <c r="E8" i="1" l="1"/>
  <c r="E93" s="1"/>
  <c r="F8"/>
  <c r="G8"/>
  <c r="G93" s="1"/>
  <c r="H8"/>
  <c r="H93" s="1"/>
  <c r="G95" l="1"/>
  <c r="F93"/>
  <c r="F95" s="1"/>
  <c r="H95"/>
  <c r="E95"/>
  <c r="D8"/>
  <c r="J8" s="1"/>
  <c r="D93" l="1"/>
  <c r="D95" s="1"/>
  <c r="J93" l="1"/>
  <c r="J95" l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<sst xmlns="http://schemas.openxmlformats.org/spreadsheetml/2006/main" count="404" uniqueCount="107">
  <si>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</si>
  <si>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</si>
  <si>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</si>
  <si>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</si>
  <si>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</si>
  <si>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</si>
  <si>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</si>
  <si>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</si>
  <si>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</si>
  <si>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</si>
  <si>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</si>
  <si>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</si>
  <si>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</si>
  <si>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</si>
  <si>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</si>
  <si>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</si>
  <si>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</si>
  <si>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</si>
  <si>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</si>
  <si>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</si>
  <si>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</si>
  <si>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</si>
  <si>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</si>
  <si>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</si>
  <si>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</si>
  <si>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</si>
  <si>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</si>
  <si>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</si>
  <si>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</si>
  <si>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</si>
  <si>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</si>
  <si>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</si>
  <si>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</si>
  <si>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</si>
  <si>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</si>
  <si>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</si>
  <si>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</si>
  <si>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</si>
  <si>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</si>
  <si>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</si>
  <si>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</si>
  <si>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</si>
  <si>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</si>
  <si>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</si>
  <si>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</si>
  <si>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</si>
  <si>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</si>
  <si>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</si>
  <si>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</si>
  <si>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</si>
  <si>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</si>
  <si>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</si>
  <si>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</si>
  <si>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</si>
  <si>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</si>
  <si>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</si>
  <si>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</si>
  <si>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</si>
  <si>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</si>
  <si>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</si>
  <si>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</si>
  <si>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</si>
  <si>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</si>
  <si>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</si>
  <si>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</si>
  <si>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</si>
  <si>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</si>
  <si>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</si>
  <si>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</si>
  <si>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</si>
  <si>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</si>
  <si>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</si>
  <si>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</si>
  <si>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</si>
  <si>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</si>
  <si>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</si>
  <si>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</si>
  <si>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</si>
  <si>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</si>
  <si>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</si>
  <si>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</si>
  <si>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</si>
  <si>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</si>
  <si>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</si>
  <si>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</si>
  <si>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</si>
  <si>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</si>
  <si>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</si>
  <si>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</si>
  <si>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</si>
  <si>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</si>
  <si>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</si>
  <si>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</si>
  <si>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</si>
  <si>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</si>
  <si>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</si>
  <si>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</si>
  <si>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</si>
  <si>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</si>
  <si>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</si>
  <si>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</si>
  <si>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</si>
  <si>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</si>
  <si>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</si>
  <si>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</si>
  <si>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</si>
  <si>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Утверждено на заседании Комиссии по разработке Территориальной программы ОМС от 30.08.2023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</si>
</sst>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0" fillId="2" borderId="4" xfId="0" applyFill="1" applyBorder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97"/>
  <sheetViews>
    <sheetView tabSelected="1" zoomScale="70" zoomScaleNormal="70" workbookViewId="0">
      <pane xSplit="3" ySplit="7" topLeftCell="D86" activePane="bottomRight" state="frozen"/>
      <selection pane="topRight" activeCell="C1" sqref="C1"/>
      <selection pane="bottomLeft" activeCell="A8" sqref="A8"/>
      <selection pane="bottomRight" activeCell="I106" sqref="I106"/>
    </sheetView>
  </sheetViews>
  <sheetFormatPr defaultColWidth="8.85546875" defaultRowHeight="18.75"/>
  <cols>
    <col min="1" max="1" width="4.42578125" style="38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7.5703125" style="3" customWidth="1"/>
    <col min="12" max="12" width="14.85546875" style="3" customWidth="1"/>
    <col min="13" max="13" width="12.28515625" style="3" customWidth="1"/>
    <col min="14" max="16384" width="8.85546875" style="3"/>
  </cols>
  <sheetData>
    <row r="1" spans="1:13" ht="24.75" customHeight="1">
      <c r="A1" s="33"/>
      <c r="C1" s="1"/>
      <c r="D1" s="1"/>
      <c r="E1" s="1"/>
      <c r="F1" s="1"/>
      <c r="G1" s="1"/>
      <c r="H1" s="46" t="s">
        <v>75</v>
      </c>
      <c r="I1" s="46"/>
      <c r="J1" s="46"/>
    </row>
    <row r="2" spans="1:13" ht="21" customHeight="1">
      <c r="A2" s="33"/>
      <c r="C2" s="51" t="s">
        <v>106</v>
      </c>
      <c r="D2" s="51"/>
      <c r="E2" s="51"/>
      <c r="F2" s="51"/>
      <c r="G2" s="51"/>
      <c r="H2" s="51"/>
      <c r="I2" s="51"/>
      <c r="J2" s="51"/>
    </row>
    <row r="3" spans="1:13">
      <c r="A3" s="34"/>
      <c r="C3" s="4"/>
      <c r="D3" s="4"/>
      <c r="E3" s="4"/>
      <c r="F3" s="8"/>
      <c r="G3" s="8"/>
      <c r="H3" s="46"/>
      <c r="I3" s="46"/>
      <c r="J3" s="46"/>
    </row>
    <row r="4" spans="1:13">
      <c r="A4" s="34"/>
      <c r="C4" s="47" t="s">
        <v>78</v>
      </c>
      <c r="D4" s="47"/>
      <c r="E4" s="47"/>
      <c r="F4" s="47"/>
      <c r="G4" s="47"/>
      <c r="H4" s="47"/>
      <c r="I4" s="47"/>
      <c r="J4" s="47"/>
    </row>
    <row r="5" spans="1:13" ht="24" customHeight="1">
      <c r="A5" s="35"/>
      <c r="C5" s="47"/>
      <c r="D5" s="47"/>
      <c r="E5" s="47"/>
      <c r="F5" s="47"/>
      <c r="G5" s="47"/>
      <c r="H5" s="47"/>
      <c r="I5" s="41"/>
      <c r="J5" s="10" t="s">
        <v>74</v>
      </c>
    </row>
    <row r="6" spans="1:13" ht="21.6" customHeight="1">
      <c r="A6" s="45" t="s">
        <v>1</v>
      </c>
      <c r="B6" s="45" t="s">
        <v>79</v>
      </c>
      <c r="C6" s="48" t="s">
        <v>0</v>
      </c>
      <c r="D6" s="49"/>
      <c r="E6" s="49"/>
      <c r="F6" s="49"/>
      <c r="G6" s="49"/>
      <c r="H6" s="49"/>
      <c r="I6" s="49"/>
      <c r="J6" s="50"/>
    </row>
    <row r="7" spans="1:13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3" ht="43.5" customHeight="1">
      <c r="A8" s="36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13934200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13934200</v>
      </c>
      <c r="L8" s="15"/>
    </row>
    <row r="9" spans="1:13" ht="39.75" customHeight="1">
      <c r="A9" s="36">
        <v>2</v>
      </c>
      <c r="B9" s="19">
        <v>670002</v>
      </c>
      <c r="C9" s="18" t="s">
        <v>8</v>
      </c>
      <c r="D9" s="14">
        <f>согаз!D9+макс!D9+капитал!D9</f>
        <v>1403860804.9500003</v>
      </c>
      <c r="E9" s="14">
        <f>согаз!E9+макс!E9+капитал!E9</f>
        <v>279245933</v>
      </c>
      <c r="F9" s="14">
        <f>согаз!F9+макс!F9+капитал!F9</f>
        <v>65019553.190000013</v>
      </c>
      <c r="G9" s="14">
        <f>согаз!G9+макс!G9+капитал!G9</f>
        <v>75853033.530000001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1552131111.6700003</v>
      </c>
      <c r="L9" s="15"/>
      <c r="M9" s="15"/>
    </row>
    <row r="10" spans="1:13" ht="39.75" customHeight="1">
      <c r="A10" s="36">
        <v>3</v>
      </c>
      <c r="B10" s="19">
        <v>670003</v>
      </c>
      <c r="C10" s="18" t="s">
        <v>9</v>
      </c>
      <c r="D10" s="14">
        <f>согаз!D10+макс!D10+капитал!D10</f>
        <v>170480825.61000004</v>
      </c>
      <c r="E10" s="14">
        <f>согаз!E10+макс!E10+капитал!E10</f>
        <v>3905298</v>
      </c>
      <c r="F10" s="14">
        <f>согаз!F10+макс!F10+капитал!F10</f>
        <v>45199790.57</v>
      </c>
      <c r="G10" s="14">
        <f>согаз!G10+макс!G10+капитал!G10</f>
        <v>45196066.689999998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268109682.87000003</v>
      </c>
      <c r="K10" s="15"/>
      <c r="L10" s="15"/>
    </row>
    <row r="11" spans="1:13" ht="39" customHeight="1">
      <c r="A11" s="36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64209380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64209380</v>
      </c>
      <c r="K11" s="15"/>
      <c r="L11" s="15"/>
    </row>
    <row r="12" spans="1:13" ht="33.75" customHeight="1">
      <c r="A12" s="36">
        <v>5</v>
      </c>
      <c r="B12" s="19">
        <v>670005</v>
      </c>
      <c r="C12" s="18" t="s">
        <v>11</v>
      </c>
      <c r="D12" s="14">
        <f>согаз!D12+макс!D12+капитал!D12</f>
        <v>562147668.10000002</v>
      </c>
      <c r="E12" s="14">
        <f>согаз!E12+макс!E12+капитал!E12</f>
        <v>107689480</v>
      </c>
      <c r="F12" s="14">
        <f>согаз!F12+макс!F12+капитал!F12</f>
        <v>595237335.49000001</v>
      </c>
      <c r="G12" s="14">
        <f>согаз!G12+макс!G12+капитал!G12</f>
        <v>130657921.94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1288042925.5300002</v>
      </c>
      <c r="K12" s="15"/>
      <c r="L12" s="15"/>
    </row>
    <row r="13" spans="1:13" ht="35.25" customHeight="1">
      <c r="A13" s="36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  <c r="K13" s="15"/>
      <c r="L13" s="15"/>
    </row>
    <row r="14" spans="1:13" ht="30" customHeight="1">
      <c r="A14" s="36">
        <v>7</v>
      </c>
      <c r="B14" s="17">
        <v>670008</v>
      </c>
      <c r="C14" s="18" t="s">
        <v>84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34018530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34018530</v>
      </c>
      <c r="K14" s="15"/>
      <c r="L14" s="15"/>
    </row>
    <row r="15" spans="1:13" ht="19.5" customHeight="1">
      <c r="A15" s="36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24804700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24804700</v>
      </c>
      <c r="K15" s="15"/>
      <c r="L15" s="15"/>
    </row>
    <row r="16" spans="1:13" ht="19.5" customHeight="1">
      <c r="A16" s="36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25262510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25262510</v>
      </c>
      <c r="K16" s="15"/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22928410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22928410</v>
      </c>
      <c r="K17" s="15"/>
      <c r="L17" s="15"/>
    </row>
    <row r="18" spans="1:12" ht="19.5" customHeight="1">
      <c r="A18" s="36">
        <v>11</v>
      </c>
      <c r="B18" s="19">
        <v>670012</v>
      </c>
      <c r="C18" s="18" t="s">
        <v>85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151852175.01035833</v>
      </c>
      <c r="H18" s="14">
        <f>согаз!H18+макс!H18+капитал!H18</f>
        <v>24539849.857008442</v>
      </c>
      <c r="I18" s="14">
        <f>согаз!I18+макс!I18+капитал!I18</f>
        <v>0</v>
      </c>
      <c r="J18" s="7">
        <f t="shared" si="0"/>
        <v>176392024.86736679</v>
      </c>
      <c r="K18" s="15"/>
      <c r="L18" s="15"/>
    </row>
    <row r="19" spans="1:12" ht="21" customHeight="1">
      <c r="A19" s="36">
        <v>12</v>
      </c>
      <c r="B19" s="19">
        <v>670013</v>
      </c>
      <c r="C19" s="18" t="s">
        <v>28</v>
      </c>
      <c r="D19" s="14">
        <f>согаз!D19+макс!D19+капитал!D19</f>
        <v>15348014.320000004</v>
      </c>
      <c r="E19" s="14">
        <f>согаз!E19+макс!E19+капитал!E19</f>
        <v>0</v>
      </c>
      <c r="F19" s="14">
        <f>согаз!F19+макс!F19+капитал!F19</f>
        <v>9798088.0300000012</v>
      </c>
      <c r="G19" s="14">
        <f>согаз!G19+макс!G19+капитал!G19</f>
        <v>55999983.227705188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81146085.57770519</v>
      </c>
      <c r="K19" s="15"/>
      <c r="L19" s="15"/>
    </row>
    <row r="20" spans="1:12" ht="25.5" customHeight="1">
      <c r="A20" s="36">
        <v>13</v>
      </c>
      <c r="B20" s="19">
        <v>670015</v>
      </c>
      <c r="C20" s="18" t="s">
        <v>29</v>
      </c>
      <c r="D20" s="14">
        <f>согаз!D20+макс!D20+капитал!D20</f>
        <v>60529070.440000005</v>
      </c>
      <c r="E20" s="14">
        <f>согаз!E20+макс!E20+капитал!E20</f>
        <v>0</v>
      </c>
      <c r="F20" s="14">
        <f>согаз!F20+макс!F20+капитал!F20</f>
        <v>9979002.9400000013</v>
      </c>
      <c r="G20" s="14">
        <f>согаз!G20+макс!G20+капитал!G20</f>
        <v>177406067.3779107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247914140.75791073</v>
      </c>
      <c r="K20" s="15"/>
      <c r="L20" s="15"/>
    </row>
    <row r="21" spans="1:12">
      <c r="A21" s="36">
        <v>14</v>
      </c>
      <c r="B21" s="19">
        <v>670017</v>
      </c>
      <c r="C21" s="18" t="s">
        <v>30</v>
      </c>
      <c r="D21" s="14">
        <f>согаз!D21+макс!D21+капитал!D21</f>
        <v>22081063.361666668</v>
      </c>
      <c r="E21" s="14">
        <f>согаз!E21+макс!E21+капитал!E21</f>
        <v>0</v>
      </c>
      <c r="F21" s="14">
        <f>согаз!F21+макс!F21+капитал!F21</f>
        <v>8143258.5800000019</v>
      </c>
      <c r="G21" s="14">
        <f>согаз!G21+макс!G21+капитал!G21</f>
        <v>65492654.062255226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95716976.003921896</v>
      </c>
      <c r="K21" s="15"/>
      <c r="L21" s="15"/>
    </row>
    <row r="22" spans="1:12">
      <c r="A22" s="36">
        <v>15</v>
      </c>
      <c r="B22" s="19">
        <v>670018</v>
      </c>
      <c r="C22" s="18" t="s">
        <v>31</v>
      </c>
      <c r="D22" s="14">
        <f>согаз!D22+макс!D22+капитал!D22</f>
        <v>35869091.101666659</v>
      </c>
      <c r="E22" s="14">
        <f>согаз!E22+макс!E22+капитал!E22</f>
        <v>0</v>
      </c>
      <c r="F22" s="14">
        <f>согаз!F22+макс!F22+капитал!F22</f>
        <v>16614345.289999999</v>
      </c>
      <c r="G22" s="14">
        <f>согаз!G22+макс!G22+капитал!G22</f>
        <v>110428032.83089693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162911469.22256359</v>
      </c>
      <c r="K22" s="15"/>
      <c r="L22" s="15"/>
    </row>
    <row r="23" spans="1:12">
      <c r="A23" s="36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571346.05000000005</v>
      </c>
      <c r="G23" s="14">
        <f>согаз!G23+макс!G23+капитал!G23</f>
        <v>1482938.7657000001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2592588.0756999999</v>
      </c>
      <c r="K23" s="15"/>
      <c r="L23" s="15"/>
    </row>
    <row r="24" spans="1:12" ht="22.7" customHeight="1">
      <c r="A24" s="36">
        <v>17</v>
      </c>
      <c r="B24" s="19">
        <v>670020</v>
      </c>
      <c r="C24" s="18" t="s">
        <v>101</v>
      </c>
      <c r="D24" s="14">
        <f>согаз!D24+макс!D24+капитал!D24</f>
        <v>23740014.565000001</v>
      </c>
      <c r="E24" s="14">
        <f>согаз!E24+макс!E24+капитал!E24</f>
        <v>0</v>
      </c>
      <c r="F24" s="14">
        <f>согаз!F24+макс!F24+капитал!F24</f>
        <v>13019540.239999998</v>
      </c>
      <c r="G24" s="14">
        <f>согаз!G24+макс!G24+капитал!G24</f>
        <v>76209228.322839603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112968783.1278396</v>
      </c>
      <c r="K24" s="15"/>
      <c r="L24" s="15"/>
    </row>
    <row r="25" spans="1:12">
      <c r="A25" s="36">
        <v>18</v>
      </c>
      <c r="B25" s="19">
        <v>670021</v>
      </c>
      <c r="C25" s="18" t="s">
        <v>33</v>
      </c>
      <c r="D25" s="14">
        <f>согаз!D25+макс!D25+капитал!D25</f>
        <v>109346.96</v>
      </c>
      <c r="E25" s="14">
        <f>согаз!E25+макс!E25+капитал!E25</f>
        <v>0</v>
      </c>
      <c r="F25" s="14">
        <f>согаз!F25+макс!F25+капитал!F25</f>
        <v>206830.41</v>
      </c>
      <c r="G25" s="14">
        <f>согаз!G25+макс!G25+капитал!G25</f>
        <v>1226169.3163999999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1542346.6864</v>
      </c>
      <c r="K25" s="15"/>
      <c r="L25" s="15"/>
    </row>
    <row r="26" spans="1:12">
      <c r="A26" s="36">
        <v>19</v>
      </c>
      <c r="B26" s="19">
        <v>670022</v>
      </c>
      <c r="C26" s="18" t="s">
        <v>34</v>
      </c>
      <c r="D26" s="14">
        <f>согаз!D26+макс!D26+капитал!D26</f>
        <v>11517290.586666668</v>
      </c>
      <c r="E26" s="14">
        <f>согаз!E26+макс!E26+капитал!E26</f>
        <v>0</v>
      </c>
      <c r="F26" s="14">
        <f>согаз!F26+макс!F26+капитал!F26</f>
        <v>6567474.2800000012</v>
      </c>
      <c r="G26" s="14">
        <f>согаз!G26+макс!G26+капитал!G26</f>
        <v>53580162.147841968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71664927.014508635</v>
      </c>
      <c r="K26" s="15"/>
      <c r="L26" s="15"/>
    </row>
    <row r="27" spans="1:12" ht="24.75" customHeight="1">
      <c r="A27" s="36">
        <v>20</v>
      </c>
      <c r="B27" s="19">
        <v>670023</v>
      </c>
      <c r="C27" s="18" t="s">
        <v>35</v>
      </c>
      <c r="D27" s="14">
        <f>согаз!D27+макс!D27+капитал!D27</f>
        <v>20065029.506666668</v>
      </c>
      <c r="E27" s="14">
        <f>согаз!E27+макс!E27+капитал!E27</f>
        <v>0</v>
      </c>
      <c r="F27" s="14">
        <f>согаз!F27+макс!F27+капитал!F27</f>
        <v>6645985.46</v>
      </c>
      <c r="G27" s="14">
        <f>согаз!G27+макс!G27+капитал!G27</f>
        <v>58384723.178356215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85095738.145022884</v>
      </c>
      <c r="K27" s="15"/>
      <c r="L27" s="15"/>
    </row>
    <row r="28" spans="1:12" ht="24.75" customHeight="1">
      <c r="A28" s="36">
        <v>21</v>
      </c>
      <c r="B28" s="19">
        <v>670024</v>
      </c>
      <c r="C28" s="18" t="s">
        <v>86</v>
      </c>
      <c r="D28" s="14">
        <f>согаз!D28+макс!D28+капитал!D28</f>
        <v>13157025.000000004</v>
      </c>
      <c r="E28" s="14">
        <f>согаз!E28+макс!E28+капитал!E28</f>
        <v>0</v>
      </c>
      <c r="F28" s="14">
        <f>согаз!F28+макс!F28+капитал!F28</f>
        <v>8039269.8800000018</v>
      </c>
      <c r="G28" s="14">
        <f>согаз!G28+макс!G28+капитал!G28</f>
        <v>56341587.377975479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77537882.257975489</v>
      </c>
      <c r="K28" s="15"/>
      <c r="L28" s="15"/>
    </row>
    <row r="29" spans="1:12" ht="24" customHeight="1">
      <c r="A29" s="36">
        <v>22</v>
      </c>
      <c r="B29" s="19">
        <v>670026</v>
      </c>
      <c r="C29" s="18" t="s">
        <v>77</v>
      </c>
      <c r="D29" s="14">
        <f>согаз!D29+макс!D29+капитал!D29</f>
        <v>45453768.44333338</v>
      </c>
      <c r="E29" s="14">
        <f>согаз!E29+макс!E29+капитал!E29</f>
        <v>0</v>
      </c>
      <c r="F29" s="14">
        <f>согаз!F29+макс!F29+капитал!F29</f>
        <v>11883947.210000001</v>
      </c>
      <c r="G29" s="14">
        <f>согаз!G29+макс!G29+капитал!G29</f>
        <v>133511660.71949723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190849376.37283063</v>
      </c>
      <c r="K29" s="15"/>
      <c r="L29" s="15"/>
    </row>
    <row r="30" spans="1:12" ht="24.75" customHeight="1">
      <c r="A30" s="36">
        <v>23</v>
      </c>
      <c r="B30" s="19">
        <v>670027</v>
      </c>
      <c r="C30" s="18" t="s">
        <v>38</v>
      </c>
      <c r="D30" s="14">
        <f>согаз!D30+макс!D30+капитал!D30</f>
        <v>235109494.69999966</v>
      </c>
      <c r="E30" s="14">
        <f>согаз!E30+макс!E30+капитал!E30</f>
        <v>0</v>
      </c>
      <c r="F30" s="14">
        <f>согаз!F30+макс!F30+капитал!F30</f>
        <v>28241800.179999996</v>
      </c>
      <c r="G30" s="14">
        <f>согаз!G30+макс!G30+капитал!G30</f>
        <v>328048112.3960191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591399407.27601874</v>
      </c>
      <c r="K30" s="15"/>
      <c r="L30" s="15"/>
    </row>
    <row r="31" spans="1:12" ht="21.75" customHeight="1">
      <c r="A31" s="36">
        <v>24</v>
      </c>
      <c r="B31" s="19">
        <v>670028</v>
      </c>
      <c r="C31" s="18" t="s">
        <v>39</v>
      </c>
      <c r="D31" s="14">
        <f>согаз!D31+макс!D31+капитал!D31</f>
        <v>56919251.556666642</v>
      </c>
      <c r="E31" s="14">
        <f>согаз!E31+макс!E31+капитал!E31</f>
        <v>0</v>
      </c>
      <c r="F31" s="14">
        <f>согаз!F31+макс!F31+капитал!F31</f>
        <v>22505740.680000003</v>
      </c>
      <c r="G31" s="14">
        <f>согаз!G31+макс!G31+капитал!G31</f>
        <v>97858803.324932501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177283795.56159914</v>
      </c>
      <c r="K31" s="15"/>
      <c r="L31" s="15"/>
    </row>
    <row r="32" spans="1:12" ht="21" customHeight="1">
      <c r="A32" s="36">
        <v>25</v>
      </c>
      <c r="B32" s="20">
        <v>670029</v>
      </c>
      <c r="C32" s="21" t="s">
        <v>87</v>
      </c>
      <c r="D32" s="14">
        <f>согаз!D32+макс!D32+капитал!D32</f>
        <v>223698080.03000009</v>
      </c>
      <c r="E32" s="14">
        <f>согаз!E32+макс!E32+капитал!E32</f>
        <v>0</v>
      </c>
      <c r="F32" s="14">
        <f>согаз!F32+макс!F32+капитал!F32</f>
        <v>23639813.060000002</v>
      </c>
      <c r="G32" s="14">
        <f>согаз!G32+макс!G32+капитал!G32</f>
        <v>272201761.35588437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519539654.44588447</v>
      </c>
      <c r="K32" s="15"/>
      <c r="L32" s="15"/>
    </row>
    <row r="33" spans="1:12">
      <c r="A33" s="36">
        <v>26</v>
      </c>
      <c r="B33" s="19">
        <v>670030</v>
      </c>
      <c r="C33" s="18" t="s">
        <v>100</v>
      </c>
      <c r="D33" s="14">
        <f>согаз!D33+макс!D33+капитал!D33</f>
        <v>30162395.584999993</v>
      </c>
      <c r="E33" s="14">
        <f>согаз!E33+макс!E33+капитал!E33</f>
        <v>0</v>
      </c>
      <c r="F33" s="14">
        <f>согаз!F33+макс!F33+капитал!F33</f>
        <v>10479806.329999994</v>
      </c>
      <c r="G33" s="14">
        <f>согаз!G33+макс!G33+капитал!G33</f>
        <v>93009575.303641751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133651777.21864174</v>
      </c>
      <c r="K33" s="15"/>
      <c r="L33" s="15"/>
    </row>
    <row r="34" spans="1:12">
      <c r="A34" s="36">
        <v>27</v>
      </c>
      <c r="B34" s="19">
        <v>670033</v>
      </c>
      <c r="C34" s="18" t="s">
        <v>42</v>
      </c>
      <c r="D34" s="14">
        <f>согаз!D34+макс!D34+капитал!D34</f>
        <v>11224200.220000001</v>
      </c>
      <c r="E34" s="14">
        <f>согаз!E34+макс!E34+капитал!E34</f>
        <v>0</v>
      </c>
      <c r="F34" s="14">
        <f>согаз!F34+макс!F34+капитал!F34</f>
        <v>9193426.5900000036</v>
      </c>
      <c r="G34" s="14">
        <f>согаз!G34+макс!G34+капитал!G34</f>
        <v>43518995.439793482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63936622.249793485</v>
      </c>
      <c r="K34" s="15"/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f>согаз!D35+макс!D35+капитал!D35</f>
        <v>1200084.19</v>
      </c>
      <c r="E35" s="14">
        <f>согаз!E35+макс!E35+капитал!E35</f>
        <v>0</v>
      </c>
      <c r="F35" s="14">
        <f>согаз!F35+макс!F35+капитал!F35</f>
        <v>577838.63</v>
      </c>
      <c r="G35" s="14">
        <f>согаз!G35+макс!G35+капитал!G35</f>
        <v>2720510.8957000002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4498433.7157000005</v>
      </c>
      <c r="K35" s="15"/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f>согаз!D36+макс!D36+капитал!D36</f>
        <v>149299308.61666673</v>
      </c>
      <c r="E36" s="14">
        <f>согаз!E36+макс!E36+капитал!E36</f>
        <v>0</v>
      </c>
      <c r="F36" s="14">
        <f>согаз!F36+макс!F36+капитал!F36</f>
        <v>23901803.180000003</v>
      </c>
      <c r="G36" s="14">
        <f>согаз!G36+макс!G36+капитал!G36</f>
        <v>272286983.42795718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445488095.22462392</v>
      </c>
      <c r="K36" s="15"/>
      <c r="L36" s="15"/>
    </row>
    <row r="37" spans="1:12">
      <c r="A37" s="36">
        <v>30</v>
      </c>
      <c r="B37" s="19">
        <v>670037</v>
      </c>
      <c r="C37" s="18" t="s">
        <v>36</v>
      </c>
      <c r="D37" s="14">
        <f>согаз!D37+макс!D37+капитал!D37</f>
        <v>921110.58000000007</v>
      </c>
      <c r="E37" s="14">
        <f>согаз!E37+макс!E37+капитал!E37</f>
        <v>0</v>
      </c>
      <c r="F37" s="14">
        <f>согаз!F37+макс!F37+капитал!F37</f>
        <v>622219.58000000007</v>
      </c>
      <c r="G37" s="14">
        <f>согаз!G37+макс!G37+капитал!G37</f>
        <v>1820445.8140000002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3363775.9740000004</v>
      </c>
      <c r="K37" s="15"/>
      <c r="L37" s="15"/>
    </row>
    <row r="38" spans="1:12">
      <c r="A38" s="36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</v>
      </c>
      <c r="G38" s="14">
        <f>согаз!G38+макс!G38+капитал!G38</f>
        <v>193264387.2025156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205354992.54251561</v>
      </c>
      <c r="K38" s="15"/>
      <c r="L38" s="15"/>
    </row>
    <row r="39" spans="1:12">
      <c r="A39" s="36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24282679.190000005</v>
      </c>
      <c r="G39" s="14">
        <f>согаз!G39+макс!G39+капитал!G39</f>
        <v>133483811.04416642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157766490.23416641</v>
      </c>
      <c r="K39" s="15"/>
      <c r="L39" s="15"/>
    </row>
    <row r="40" spans="1:12">
      <c r="A40" s="36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10088626.6</v>
      </c>
      <c r="G40" s="14">
        <f>согаз!G40+макс!G40+капитал!G40</f>
        <v>185595629.81808954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195684256.41808954</v>
      </c>
      <c r="K40" s="15"/>
      <c r="L40" s="15"/>
    </row>
    <row r="41" spans="1:12">
      <c r="A41" s="36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11687135.500000002</v>
      </c>
      <c r="G41" s="14">
        <f>согаз!G41+макс!G41+капитал!G41</f>
        <v>121069955.18895532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132757090.68895532</v>
      </c>
      <c r="K41" s="15"/>
      <c r="L41" s="15"/>
    </row>
    <row r="42" spans="1:12">
      <c r="A42" s="36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10591433.470000001</v>
      </c>
      <c r="G42" s="14">
        <f>согаз!G42+макс!G42+капитал!G42</f>
        <v>120945877.83865717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131537311.30865717</v>
      </c>
      <c r="K42" s="15"/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8435814.2699999996</v>
      </c>
      <c r="G43" s="14">
        <f>согаз!G43+макс!G43+капитал!G43</f>
        <v>104052992.99928778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112488807.26928778</v>
      </c>
      <c r="K43" s="15"/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32019196.820000004</v>
      </c>
      <c r="G44" s="14">
        <f>согаз!G44+макс!G44+капитал!G44</f>
        <v>139308185.52315268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171327382.34315267</v>
      </c>
      <c r="K44" s="15"/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71806640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71806640</v>
      </c>
      <c r="K45" s="15"/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50345670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50345670</v>
      </c>
      <c r="K46" s="15"/>
      <c r="L46" s="15"/>
    </row>
    <row r="47" spans="1:12" ht="22.5" customHeight="1">
      <c r="A47" s="36">
        <v>40</v>
      </c>
      <c r="B47" s="19">
        <v>670048</v>
      </c>
      <c r="C47" s="18" t="s">
        <v>16</v>
      </c>
      <c r="D47" s="14">
        <f>согаз!D47+макс!D47+капитал!D47</f>
        <v>760851620.11500001</v>
      </c>
      <c r="E47" s="14">
        <f>согаз!E47+макс!E47+капитал!E47</f>
        <v>96773355</v>
      </c>
      <c r="F47" s="14">
        <f>согаз!F47+макс!F47+капитал!F47</f>
        <v>34682704.706363633</v>
      </c>
      <c r="G47" s="14">
        <f>согаз!G47+макс!G47+капитал!G47</f>
        <v>160410470.70999998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955944795.53136373</v>
      </c>
      <c r="K47" s="15"/>
      <c r="L47" s="15"/>
    </row>
    <row r="48" spans="1:12" ht="21" customHeight="1">
      <c r="A48" s="36">
        <v>41</v>
      </c>
      <c r="B48" s="19">
        <v>670049</v>
      </c>
      <c r="C48" s="18" t="s">
        <v>88</v>
      </c>
      <c r="D48" s="14">
        <f>согаз!D48+макс!D48+капитал!D48</f>
        <v>73442816.240000024</v>
      </c>
      <c r="E48" s="14">
        <f>согаз!E48+макс!E48+капитал!E48</f>
        <v>0</v>
      </c>
      <c r="F48" s="14">
        <f>согаз!F48+макс!F48+капитал!F48</f>
        <v>1846655.16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152826418.97000003</v>
      </c>
      <c r="K48" s="15"/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f>согаз!D49+макс!D49+капитал!D49</f>
        <v>80869646.110000014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84850846.110000014</v>
      </c>
      <c r="K49" s="15"/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102270300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102270300</v>
      </c>
      <c r="K50" s="15"/>
      <c r="L50" s="15"/>
    </row>
    <row r="51" spans="1:12" ht="21.75" customHeight="1">
      <c r="A51" s="36">
        <v>44</v>
      </c>
      <c r="B51" s="20">
        <v>670052</v>
      </c>
      <c r="C51" s="21" t="s">
        <v>89</v>
      </c>
      <c r="D51" s="14">
        <f>согаз!D51+макс!D51+капитал!D51</f>
        <v>74561656.743333325</v>
      </c>
      <c r="E51" s="14">
        <f>согаз!E51+макс!E51+капитал!E51</f>
        <v>0</v>
      </c>
      <c r="F51" s="14">
        <f>согаз!F51+макс!F51+капитал!F51</f>
        <v>32259130.400000002</v>
      </c>
      <c r="G51" s="14">
        <f>согаз!G51+макс!G51+капитал!G51</f>
        <v>457560950.19832313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564381737.34165645</v>
      </c>
      <c r="K51" s="15"/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f>согаз!D52+макс!D52+капитал!D52</f>
        <v>10603226.330000002</v>
      </c>
      <c r="E52" s="14">
        <f>согаз!E52+макс!E52+капитал!E52</f>
        <v>0</v>
      </c>
      <c r="F52" s="14">
        <f>согаз!F52+макс!F52+капитал!F52</f>
        <v>12834841.460000001</v>
      </c>
      <c r="G52" s="14">
        <f>согаз!G52+макс!G52+капитал!G52</f>
        <v>173544331.40030944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196982399.19030944</v>
      </c>
      <c r="K52" s="15"/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f>согаз!D53+макс!D53+капитал!D53</f>
        <v>691153956.43999994</v>
      </c>
      <c r="E53" s="14">
        <f>согаз!E53+макс!E53+капитал!E53</f>
        <v>158068396</v>
      </c>
      <c r="F53" s="14">
        <f>согаз!F53+макс!F53+капитал!F53</f>
        <v>0</v>
      </c>
      <c r="G53" s="14">
        <f>согаз!G53+макс!G53+капитал!G53</f>
        <v>71921490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763075446.43999994</v>
      </c>
      <c r="K53" s="15"/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2421005.94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2421005.94</v>
      </c>
      <c r="K54" s="15"/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374525.05000000005</v>
      </c>
      <c r="G55" s="14">
        <f>согаз!G55+макс!G55+капитал!G55</f>
        <v>4621824.9000000004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4996349.95</v>
      </c>
      <c r="K55" s="15"/>
      <c r="L55" s="15"/>
    </row>
    <row r="56" spans="1:12" ht="24.75" customHeight="1">
      <c r="A56" s="36">
        <v>49</v>
      </c>
      <c r="B56" s="19">
        <v>670057</v>
      </c>
      <c r="C56" s="18" t="s">
        <v>90</v>
      </c>
      <c r="D56" s="14">
        <f>согаз!D56+макс!D56+капитал!D56</f>
        <v>368150181.3599999</v>
      </c>
      <c r="E56" s="14">
        <f>согаз!E56+макс!E56+капитал!E56</f>
        <v>62557701</v>
      </c>
      <c r="F56" s="14">
        <f>согаз!F56+макс!F56+капитал!F56</f>
        <v>32636728.489999995</v>
      </c>
      <c r="G56" s="14">
        <f>согаз!G56+макс!G56+капитал!G56</f>
        <v>96163641.33535482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496950551.18535471</v>
      </c>
      <c r="K56" s="15"/>
      <c r="L56" s="15"/>
    </row>
    <row r="57" spans="1:12" ht="35.25" customHeight="1">
      <c r="A57" s="36">
        <v>50</v>
      </c>
      <c r="B57" s="19">
        <v>670059</v>
      </c>
      <c r="C57" s="18" t="s">
        <v>13</v>
      </c>
      <c r="D57" s="14">
        <f>согаз!D57+макс!D57+капитал!D57</f>
        <v>72903519.989999995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8488345.0299999993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81391865.019999996</v>
      </c>
      <c r="K57" s="15"/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1725651.12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1725651.12</v>
      </c>
      <c r="K58" s="15"/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2594021.9000000004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3863177.2500000005</v>
      </c>
      <c r="K59" s="15"/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801363736.83299148</v>
      </c>
      <c r="I60" s="14">
        <f>согаз!I60+макс!I60+капитал!I60</f>
        <v>0</v>
      </c>
      <c r="J60" s="7">
        <f t="shared" si="0"/>
        <v>801363736.83299148</v>
      </c>
      <c r="K60" s="15"/>
      <c r="L60" s="15"/>
    </row>
    <row r="61" spans="1:12" ht="24.75" customHeight="1">
      <c r="A61" s="36">
        <v>54</v>
      </c>
      <c r="B61" s="19">
        <v>670067</v>
      </c>
      <c r="C61" s="18" t="s">
        <v>51</v>
      </c>
      <c r="D61" s="14">
        <f>согаз!D61+макс!D61+капитал!D61</f>
        <v>3938678.6799999997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17285281.539999999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29429848.219999999</v>
      </c>
      <c r="K61" s="15"/>
      <c r="L61" s="15"/>
    </row>
    <row r="62" spans="1:12">
      <c r="A62" s="36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9222007.3300000001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9222007.3300000001</v>
      </c>
      <c r="K62" s="15"/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4549854.99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4549854.99</v>
      </c>
      <c r="K63" s="15"/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12281895.899999999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12281895.899999999</v>
      </c>
      <c r="K64" s="15"/>
      <c r="L64" s="15"/>
    </row>
    <row r="65" spans="1:12">
      <c r="A65" s="36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  <c r="K65" s="15"/>
      <c r="L65" s="15"/>
    </row>
    <row r="66" spans="1:12">
      <c r="A66" s="36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22409451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22409451</v>
      </c>
      <c r="K66" s="15"/>
      <c r="L66" s="15"/>
    </row>
    <row r="67" spans="1:12">
      <c r="A67" s="36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117180488.06000002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117192749.56000002</v>
      </c>
      <c r="K67" s="15"/>
      <c r="L67" s="15"/>
    </row>
    <row r="68" spans="1:12">
      <c r="A68" s="36">
        <v>61</v>
      </c>
      <c r="B68" s="19">
        <v>670085</v>
      </c>
      <c r="C68" s="24" t="s">
        <v>91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  <c r="K68" s="15"/>
      <c r="L68" s="15"/>
    </row>
    <row r="69" spans="1:12">
      <c r="A69" s="36">
        <v>62</v>
      </c>
      <c r="B69" s="19">
        <v>670090</v>
      </c>
      <c r="C69" s="18" t="s">
        <v>92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56061322.004000008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56061322.004000008</v>
      </c>
      <c r="K69" s="15"/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3381907.1899999995</v>
      </c>
      <c r="G70" s="14">
        <f>согаз!G70+макс!G70+капитал!G70</f>
        <v>14333427.520000001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  <c r="K70" s="15"/>
      <c r="L70" s="15"/>
    </row>
    <row r="71" spans="1:12">
      <c r="A71" s="36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8398450.120000001</v>
      </c>
      <c r="G71" s="14">
        <f>согаз!G71+макс!G71+капитал!G71</f>
        <v>81067695.727902994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89466145.847902998</v>
      </c>
      <c r="K71" s="15"/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  <c r="K72" s="15"/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  <c r="K73" s="15"/>
      <c r="L73" s="15"/>
    </row>
    <row r="74" spans="1:12" ht="24.75" customHeight="1">
      <c r="A74" s="36">
        <v>67</v>
      </c>
      <c r="B74" s="25">
        <v>670107</v>
      </c>
      <c r="C74" s="27" t="s">
        <v>94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141034.57999999999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141034.57999999999</v>
      </c>
      <c r="K74" s="15"/>
      <c r="L74" s="15"/>
    </row>
    <row r="75" spans="1:12">
      <c r="A75" s="36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738261.1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738261.1</v>
      </c>
      <c r="K75" s="15"/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  <c r="K76" s="15"/>
      <c r="L76" s="15"/>
    </row>
    <row r="77" spans="1:12" ht="42.75" customHeight="1">
      <c r="A77" s="36">
        <v>70</v>
      </c>
      <c r="B77" s="25">
        <v>670125</v>
      </c>
      <c r="C77" s="24" t="s">
        <v>95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76338414.680000007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76338414.680000007</v>
      </c>
      <c r="K77" s="15"/>
      <c r="L77" s="15"/>
    </row>
    <row r="78" spans="1:12">
      <c r="A78" s="36">
        <v>71</v>
      </c>
      <c r="B78" s="22">
        <v>670129</v>
      </c>
      <c r="C78" s="26" t="s">
        <v>76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30524492.052000001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30524492.052000001</v>
      </c>
      <c r="K78" s="15"/>
      <c r="L78" s="15"/>
    </row>
    <row r="79" spans="1:12">
      <c r="A79" s="36">
        <v>72</v>
      </c>
      <c r="B79" s="22">
        <v>670131</v>
      </c>
      <c r="C79" s="26" t="s">
        <v>96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249073.7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249073.7</v>
      </c>
      <c r="K79" s="15"/>
      <c r="L79" s="15"/>
    </row>
    <row r="80" spans="1:12">
      <c r="A80" s="36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  <c r="K80" s="15"/>
      <c r="L80" s="15"/>
    </row>
    <row r="81" spans="1:12">
      <c r="A81" s="36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5543572.0899999999</v>
      </c>
      <c r="G81" s="14">
        <f>согаз!G81+макс!G81+капитал!G81</f>
        <v>21220276.124428585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26763848.214428585</v>
      </c>
      <c r="K81" s="15"/>
      <c r="L81" s="15"/>
    </row>
    <row r="82" spans="1:12">
      <c r="A82" s="36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14398346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14398346</v>
      </c>
      <c r="K82" s="15"/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20368513.66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20368513.66</v>
      </c>
      <c r="K83" s="15"/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  <c r="K84" s="15"/>
      <c r="L84" s="15"/>
    </row>
    <row r="85" spans="1:12">
      <c r="A85" s="36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5440157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5440157</v>
      </c>
      <c r="K85" s="15"/>
      <c r="L85" s="15"/>
    </row>
    <row r="86" spans="1:12">
      <c r="A86" s="36">
        <v>79</v>
      </c>
      <c r="B86" s="17">
        <v>670147</v>
      </c>
      <c r="C86" s="29" t="s">
        <v>70</v>
      </c>
      <c r="D86" s="14">
        <f>согаз!D86+макс!D86+капитал!D86</f>
        <v>74732722.059999987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76280660.059999987</v>
      </c>
      <c r="K86" s="15"/>
      <c r="L86" s="15"/>
    </row>
    <row r="87" spans="1:12">
      <c r="A87" s="36">
        <v>80</v>
      </c>
      <c r="B87" s="17">
        <v>670148</v>
      </c>
      <c r="C87" s="30" t="s">
        <v>97</v>
      </c>
      <c r="D87" s="14">
        <f>согаз!D87+макс!D87+капитал!D87</f>
        <v>13855310.07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</v>
      </c>
      <c r="K87" s="15"/>
      <c r="L87" s="15"/>
    </row>
    <row r="88" spans="1:12">
      <c r="A88" s="36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7329.91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7329.91</v>
      </c>
      <c r="K88" s="15"/>
      <c r="L88" s="15"/>
    </row>
    <row r="89" spans="1:12">
      <c r="A89" s="36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7329.91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7329.91</v>
      </c>
      <c r="K89" s="15"/>
      <c r="L89" s="15"/>
    </row>
    <row r="90" spans="1:12">
      <c r="A90" s="36">
        <v>83</v>
      </c>
      <c r="B90" s="17">
        <v>670155</v>
      </c>
      <c r="C90" s="29" t="s">
        <v>98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17908145.149999999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17908145.149999999</v>
      </c>
      <c r="K90" s="15"/>
      <c r="L90" s="15"/>
    </row>
    <row r="91" spans="1:12" ht="30">
      <c r="A91" s="36">
        <v>84</v>
      </c>
      <c r="B91" s="17">
        <v>670156</v>
      </c>
      <c r="C91" s="24" t="s">
        <v>93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0</v>
      </c>
      <c r="G91" s="14">
        <f>согаз!G91+макс!G91+капитал!G91</f>
        <v>6901960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6901960</v>
      </c>
      <c r="K91" s="15"/>
      <c r="L91" s="15"/>
    </row>
    <row r="92" spans="1:12" ht="21.75" customHeight="1">
      <c r="A92" s="36">
        <v>85</v>
      </c>
      <c r="B92" s="17">
        <v>670157</v>
      </c>
      <c r="C92" s="18" t="s">
        <v>99</v>
      </c>
      <c r="D92" s="14">
        <f>согаз!D92+макс!D92+капитал!D92</f>
        <v>233831880.46833348</v>
      </c>
      <c r="E92" s="14">
        <f>согаз!E92+макс!E92+капитал!E92</f>
        <v>0</v>
      </c>
      <c r="F92" s="14">
        <f>согаз!F92+макс!F92+капитал!F92</f>
        <v>22726132.720000006</v>
      </c>
      <c r="G92" s="14">
        <f>согаз!G92+макс!G92+капитал!G92</f>
        <v>310831792.3711766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567389805.55951011</v>
      </c>
      <c r="K92" s="15"/>
      <c r="L92" s="15"/>
    </row>
    <row r="93" spans="1:12">
      <c r="A93" s="36"/>
      <c r="B93" s="16"/>
      <c r="C93" s="11" t="s">
        <v>81</v>
      </c>
      <c r="D93" s="7">
        <f>SUM(D8:D92)</f>
        <v>5572225777.8300009</v>
      </c>
      <c r="E93" s="7">
        <f t="shared" ref="E93:J93" si="2">SUM(E8:E92)</f>
        <v>708240163</v>
      </c>
      <c r="F93" s="7">
        <f>SUM(F8:F92)</f>
        <v>1510426064.0823638</v>
      </c>
      <c r="G93" s="7">
        <f>SUM(G8:G92)</f>
        <v>5308123968.1779852</v>
      </c>
      <c r="H93" s="7">
        <f t="shared" si="2"/>
        <v>825903586.68999994</v>
      </c>
      <c r="I93" s="7">
        <f t="shared" si="2"/>
        <v>14630720</v>
      </c>
      <c r="J93" s="7">
        <f t="shared" si="2"/>
        <v>13231310116.780346</v>
      </c>
      <c r="K93" s="15"/>
      <c r="L93" s="15"/>
    </row>
    <row r="94" spans="1:12">
      <c r="A94" s="37"/>
      <c r="B94" s="16"/>
      <c r="C94" s="11" t="s">
        <v>82</v>
      </c>
      <c r="D94" s="7">
        <v>627676497.16999996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2"/>
      <c r="J94" s="7">
        <f>H94+G94+F94+D94</f>
        <v>829185100.00460744</v>
      </c>
      <c r="K94" s="15"/>
      <c r="L94" s="15"/>
    </row>
    <row r="95" spans="1:12">
      <c r="A95" s="36"/>
      <c r="B95" s="16"/>
      <c r="C95" s="11" t="s">
        <v>83</v>
      </c>
      <c r="D95" s="7">
        <f>D93+D94</f>
        <v>6199902275.000001</v>
      </c>
      <c r="E95" s="7">
        <f t="shared" ref="E95:J95" si="3">E93+E94</f>
        <v>708240163</v>
      </c>
      <c r="F95" s="7">
        <f t="shared" si="3"/>
        <v>1591795018.0015283</v>
      </c>
      <c r="G95" s="7">
        <f t="shared" si="3"/>
        <v>5407191634.7836456</v>
      </c>
      <c r="H95" s="7">
        <f t="shared" si="3"/>
        <v>846975568.99978256</v>
      </c>
      <c r="I95" s="7">
        <f t="shared" si="3"/>
        <v>14630720</v>
      </c>
      <c r="J95" s="7">
        <f t="shared" si="3"/>
        <v>14060495216.784954</v>
      </c>
      <c r="K95" s="15"/>
      <c r="L95" s="15"/>
    </row>
    <row r="96" spans="1:12">
      <c r="J96" s="9"/>
      <c r="K96" s="15"/>
    </row>
    <row r="97" spans="4:10">
      <c r="D97" s="32"/>
      <c r="E97" s="32"/>
      <c r="F97" s="32"/>
      <c r="G97" s="32"/>
      <c r="H97" s="32"/>
      <c r="I97" s="32"/>
      <c r="J97" s="32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4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28515625" style="35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11.28515625" style="3" customWidth="1"/>
    <col min="12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8.75" customHeight="1">
      <c r="A2" s="39"/>
      <c r="B2" s="1"/>
      <c r="C2" s="51" t="str">
        <f>свод!C2</f>
        <v>Утверждено на заседании Комиссии по разработке Территориальной программы ОМС от 30.08.2023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свод!C4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104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3941388</v>
      </c>
      <c r="H8" s="14"/>
      <c r="I8" s="14"/>
      <c r="J8" s="7">
        <f>D8+F8+G8+H8+I8</f>
        <v>3941388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266980398.11500013</v>
      </c>
      <c r="E9" s="14">
        <v>50609031</v>
      </c>
      <c r="F9" s="14">
        <v>11006290.790000001</v>
      </c>
      <c r="G9" s="14">
        <v>17670068.148700003</v>
      </c>
      <c r="H9" s="14"/>
      <c r="I9" s="14">
        <v>1497400</v>
      </c>
      <c r="J9" s="7">
        <f t="shared" ref="J9:J72" si="0">D9+F9+G9+H9+I9</f>
        <v>297154157.05370015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32002752.495000023</v>
      </c>
      <c r="E10" s="14">
        <v>1518727</v>
      </c>
      <c r="F10" s="14">
        <v>8694060.5500000007</v>
      </c>
      <c r="G10" s="14">
        <v>7999048.9924999997</v>
      </c>
      <c r="H10" s="14"/>
      <c r="I10" s="14">
        <v>1413410</v>
      </c>
      <c r="J10" s="7">
        <f t="shared" si="0"/>
        <v>50109272.037500024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13561700</v>
      </c>
      <c r="H11" s="14"/>
      <c r="I11" s="14"/>
      <c r="J11" s="7">
        <f t="shared" si="0"/>
        <v>13561700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115651551.86000001</v>
      </c>
      <c r="E12" s="14">
        <v>19991876</v>
      </c>
      <c r="F12" s="14">
        <v>132184390.50000001</v>
      </c>
      <c r="G12" s="14">
        <v>26264154.535399999</v>
      </c>
      <c r="H12" s="14"/>
      <c r="I12" s="14"/>
      <c r="J12" s="7">
        <f t="shared" si="0"/>
        <v>274100096.89539999</v>
      </c>
    </row>
    <row r="13" spans="1:10" ht="32.25" customHeight="1">
      <c r="A13" s="36">
        <v>6</v>
      </c>
      <c r="B13" s="17">
        <v>670006</v>
      </c>
      <c r="C13" s="18" t="s">
        <v>47</v>
      </c>
      <c r="D13" s="14">
        <v>4036460.17</v>
      </c>
      <c r="E13" s="14"/>
      <c r="F13" s="14">
        <v>0</v>
      </c>
      <c r="G13" s="14">
        <v>0</v>
      </c>
      <c r="H13" s="14"/>
      <c r="I13" s="14"/>
      <c r="J13" s="7">
        <f t="shared" si="0"/>
        <v>4036460.17</v>
      </c>
    </row>
    <row r="14" spans="1:10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5733250</v>
      </c>
      <c r="H14" s="14"/>
      <c r="I14" s="14"/>
      <c r="J14" s="7">
        <f t="shared" si="0"/>
        <v>5733250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4620770</v>
      </c>
      <c r="H15" s="14"/>
      <c r="I15" s="14"/>
      <c r="J15" s="7">
        <f t="shared" si="0"/>
        <v>4620770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4192540</v>
      </c>
      <c r="H16" s="43"/>
      <c r="I16" s="43"/>
      <c r="J16" s="7">
        <f t="shared" si="0"/>
        <v>4192540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4752520</v>
      </c>
      <c r="H17" s="14"/>
      <c r="I17" s="14"/>
      <c r="J17" s="7">
        <f t="shared" si="0"/>
        <v>4752520</v>
      </c>
    </row>
    <row r="18" spans="1:10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30395735.145890627</v>
      </c>
      <c r="H18" s="14">
        <v>5021543.8027502447</v>
      </c>
      <c r="I18" s="14"/>
      <c r="J18" s="7">
        <f t="shared" si="0"/>
        <v>35417278.948640868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7416646.7666666685</v>
      </c>
      <c r="E19" s="14"/>
      <c r="F19" s="14">
        <v>3852969.5700000003</v>
      </c>
      <c r="G19" s="14">
        <v>21305842.828778259</v>
      </c>
      <c r="H19" s="14"/>
      <c r="I19" s="14"/>
      <c r="J19" s="7">
        <f t="shared" si="0"/>
        <v>32575459.165444929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2035754.2316666674</v>
      </c>
      <c r="E20" s="14"/>
      <c r="F20" s="14">
        <v>362862.7</v>
      </c>
      <c r="G20" s="14">
        <v>3322390.3004534733</v>
      </c>
      <c r="H20" s="14"/>
      <c r="I20" s="14"/>
      <c r="J20" s="7">
        <f t="shared" si="0"/>
        <v>5721007.2321201414</v>
      </c>
    </row>
    <row r="21" spans="1:10">
      <c r="A21" s="36">
        <v>14</v>
      </c>
      <c r="B21" s="19">
        <v>670017</v>
      </c>
      <c r="C21" s="18" t="s">
        <v>30</v>
      </c>
      <c r="D21" s="14">
        <v>7759833.2350000031</v>
      </c>
      <c r="E21" s="14"/>
      <c r="F21" s="14">
        <v>3034343.6500000004</v>
      </c>
      <c r="G21" s="14">
        <v>22444801.634374723</v>
      </c>
      <c r="H21" s="14"/>
      <c r="I21" s="14"/>
      <c r="J21" s="7">
        <f t="shared" si="0"/>
        <v>33238978.519374728</v>
      </c>
    </row>
    <row r="22" spans="1:10">
      <c r="A22" s="36">
        <v>15</v>
      </c>
      <c r="B22" s="19">
        <v>670018</v>
      </c>
      <c r="C22" s="18" t="s">
        <v>31</v>
      </c>
      <c r="D22" s="14">
        <v>614906.0116666666</v>
      </c>
      <c r="E22" s="14"/>
      <c r="F22" s="14">
        <v>488160.8</v>
      </c>
      <c r="G22" s="14">
        <v>3902481.5581912035</v>
      </c>
      <c r="H22" s="14"/>
      <c r="I22" s="14"/>
      <c r="J22" s="7">
        <f t="shared" si="0"/>
        <v>5005548.36985787</v>
      </c>
    </row>
    <row r="23" spans="1:10">
      <c r="A23" s="36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39854.195900000006</v>
      </c>
      <c r="H23" s="14"/>
      <c r="I23" s="14"/>
      <c r="J23" s="7">
        <f t="shared" si="0"/>
        <v>39854.195900000006</v>
      </c>
    </row>
    <row r="24" spans="1:10" ht="22.7" customHeight="1">
      <c r="A24" s="36">
        <v>17</v>
      </c>
      <c r="B24" s="19">
        <v>670020</v>
      </c>
      <c r="C24" s="18" t="s">
        <v>101</v>
      </c>
      <c r="D24" s="14">
        <v>623551.68999999994</v>
      </c>
      <c r="E24" s="14"/>
      <c r="F24" s="14">
        <v>336170.94</v>
      </c>
      <c r="G24" s="14">
        <v>2654233.0713935075</v>
      </c>
      <c r="H24" s="14"/>
      <c r="I24" s="14"/>
      <c r="J24" s="7">
        <f t="shared" si="0"/>
        <v>3613955.7013935074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6">
        <v>19</v>
      </c>
      <c r="B26" s="19">
        <v>670022</v>
      </c>
      <c r="C26" s="18" t="s">
        <v>34</v>
      </c>
      <c r="D26" s="14">
        <v>571378.59666666656</v>
      </c>
      <c r="E26" s="14"/>
      <c r="F26" s="14">
        <v>440412.63</v>
      </c>
      <c r="G26" s="14">
        <v>3261095.0626899167</v>
      </c>
      <c r="H26" s="14"/>
      <c r="I26" s="14"/>
      <c r="J26" s="7">
        <f t="shared" si="0"/>
        <v>4272886.2893565837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8422073.2300000023</v>
      </c>
      <c r="E27" s="14"/>
      <c r="F27" s="14">
        <v>2907994.6999999993</v>
      </c>
      <c r="G27" s="14">
        <v>25147702.298142217</v>
      </c>
      <c r="H27" s="14"/>
      <c r="I27" s="14"/>
      <c r="J27" s="7">
        <f t="shared" si="0"/>
        <v>36477770.228142217</v>
      </c>
    </row>
    <row r="28" spans="1:10" ht="36" customHeight="1">
      <c r="A28" s="36">
        <v>21</v>
      </c>
      <c r="B28" s="19">
        <v>670024</v>
      </c>
      <c r="C28" s="18" t="s">
        <v>86</v>
      </c>
      <c r="D28" s="14">
        <v>1419560.5600000003</v>
      </c>
      <c r="E28" s="14"/>
      <c r="F28" s="14">
        <v>793025.21999999986</v>
      </c>
      <c r="G28" s="14">
        <v>8055080.1220518323</v>
      </c>
      <c r="H28" s="14"/>
      <c r="I28" s="14"/>
      <c r="J28" s="7">
        <f t="shared" si="0"/>
        <v>10267665.902051833</v>
      </c>
    </row>
    <row r="29" spans="1:10" ht="36" customHeight="1">
      <c r="A29" s="36">
        <v>22</v>
      </c>
      <c r="B29" s="19">
        <v>670026</v>
      </c>
      <c r="C29" s="18" t="s">
        <v>77</v>
      </c>
      <c r="D29" s="14">
        <v>2828270.4433333338</v>
      </c>
      <c r="E29" s="14"/>
      <c r="F29" s="14">
        <v>1415020.3699999999</v>
      </c>
      <c r="G29" s="14">
        <v>8974782.5084507577</v>
      </c>
      <c r="H29" s="14"/>
      <c r="I29" s="14"/>
      <c r="J29" s="7">
        <f t="shared" si="0"/>
        <v>13218073.32178409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30462858.711666677</v>
      </c>
      <c r="E30" s="14"/>
      <c r="F30" s="14">
        <v>3406550.9600000009</v>
      </c>
      <c r="G30" s="14">
        <v>40752279.067467779</v>
      </c>
      <c r="H30" s="14"/>
      <c r="I30" s="14"/>
      <c r="J30" s="7">
        <f t="shared" si="0"/>
        <v>74621688.739134461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18897899.768333334</v>
      </c>
      <c r="E31" s="14"/>
      <c r="F31" s="14">
        <v>7591677.669999999</v>
      </c>
      <c r="G31" s="14">
        <v>32421561.394394491</v>
      </c>
      <c r="H31" s="14"/>
      <c r="I31" s="14"/>
      <c r="J31" s="7">
        <f t="shared" si="0"/>
        <v>58911138.83272782</v>
      </c>
    </row>
    <row r="32" spans="1:10" ht="21" customHeight="1">
      <c r="A32" s="36">
        <v>25</v>
      </c>
      <c r="B32" s="20">
        <v>670029</v>
      </c>
      <c r="C32" s="21" t="s">
        <v>87</v>
      </c>
      <c r="D32" s="14">
        <v>12730188.479999991</v>
      </c>
      <c r="E32" s="14"/>
      <c r="F32" s="14">
        <v>3715691.4100000006</v>
      </c>
      <c r="G32" s="14">
        <v>22799333.991841491</v>
      </c>
      <c r="H32" s="14"/>
      <c r="I32" s="14"/>
      <c r="J32" s="7">
        <f t="shared" si="0"/>
        <v>39245213.881841481</v>
      </c>
    </row>
    <row r="33" spans="1:10">
      <c r="A33" s="36">
        <v>26</v>
      </c>
      <c r="B33" s="19">
        <v>670030</v>
      </c>
      <c r="C33" s="18" t="s">
        <v>100</v>
      </c>
      <c r="D33" s="14">
        <v>900099.45499999996</v>
      </c>
      <c r="E33" s="14"/>
      <c r="F33" s="14">
        <v>103640.68000000001</v>
      </c>
      <c r="G33" s="14">
        <v>1712275.5288137244</v>
      </c>
      <c r="H33" s="14"/>
      <c r="I33" s="14"/>
      <c r="J33" s="7">
        <f t="shared" si="0"/>
        <v>2716015.6638137242</v>
      </c>
    </row>
    <row r="34" spans="1:10">
      <c r="A34" s="36">
        <v>27</v>
      </c>
      <c r="B34" s="19">
        <v>670033</v>
      </c>
      <c r="C34" s="18" t="s">
        <v>42</v>
      </c>
      <c r="D34" s="14">
        <v>579400.95999999985</v>
      </c>
      <c r="E34" s="14"/>
      <c r="F34" s="14">
        <v>53142.880000000005</v>
      </c>
      <c r="G34" s="14">
        <v>1285519.7937000245</v>
      </c>
      <c r="H34" s="14"/>
      <c r="I34" s="14"/>
      <c r="J34" s="7">
        <f t="shared" si="0"/>
        <v>1918063.6337000243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46828.21</v>
      </c>
      <c r="E35" s="14"/>
      <c r="F35" s="14">
        <v>28855.86</v>
      </c>
      <c r="G35" s="14">
        <v>86947.549400000004</v>
      </c>
      <c r="H35" s="14"/>
      <c r="I35" s="14"/>
      <c r="J35" s="7">
        <f t="shared" si="0"/>
        <v>162631.61940000003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19116385.789999999</v>
      </c>
      <c r="E36" s="14"/>
      <c r="F36" s="14">
        <v>2631579.5800000005</v>
      </c>
      <c r="G36" s="14">
        <v>33143026.312892243</v>
      </c>
      <c r="H36" s="14"/>
      <c r="I36" s="14"/>
      <c r="J36" s="7">
        <f t="shared" si="0"/>
        <v>54890991.682892248</v>
      </c>
    </row>
    <row r="37" spans="1:10">
      <c r="A37" s="36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248944.66330000001</v>
      </c>
      <c r="H37" s="14"/>
      <c r="I37" s="14"/>
      <c r="J37" s="7">
        <f t="shared" si="0"/>
        <v>427226.21330000006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3866685.24</v>
      </c>
      <c r="G38" s="14">
        <v>58181757.364909589</v>
      </c>
      <c r="H38" s="14"/>
      <c r="I38" s="14"/>
      <c r="J38" s="7">
        <f t="shared" si="0"/>
        <v>62048442.604909591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8141550.3000000017</v>
      </c>
      <c r="G39" s="14">
        <v>36109575.689009793</v>
      </c>
      <c r="H39" s="14"/>
      <c r="I39" s="14"/>
      <c r="J39" s="7">
        <f t="shared" si="0"/>
        <v>44251125.989009798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1684782.4500000002</v>
      </c>
      <c r="G40" s="14">
        <v>41518951.669997916</v>
      </c>
      <c r="H40" s="14"/>
      <c r="I40" s="14"/>
      <c r="J40" s="7">
        <f t="shared" si="0"/>
        <v>43203734.119997919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1902322.76</v>
      </c>
      <c r="G41" s="14">
        <v>22756501.315453973</v>
      </c>
      <c r="H41" s="14"/>
      <c r="I41" s="14"/>
      <c r="J41" s="7">
        <f t="shared" si="0"/>
        <v>24658824.075453974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3125360.5400000005</v>
      </c>
      <c r="G42" s="14">
        <v>33409126.078258004</v>
      </c>
      <c r="H42" s="14"/>
      <c r="I42" s="14"/>
      <c r="J42" s="7">
        <f t="shared" si="0"/>
        <v>36534486.618258007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2647098.2800000007</v>
      </c>
      <c r="G43" s="14">
        <v>28298886.125429213</v>
      </c>
      <c r="H43" s="14"/>
      <c r="I43" s="14"/>
      <c r="J43" s="7">
        <f t="shared" si="0"/>
        <v>30945984.405429214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9789086.0899999999</v>
      </c>
      <c r="G44" s="14">
        <v>37686657.220858701</v>
      </c>
      <c r="H44" s="14"/>
      <c r="I44" s="14"/>
      <c r="J44" s="7">
        <f t="shared" si="0"/>
        <v>47475743.310858697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15080870</v>
      </c>
      <c r="H45" s="14"/>
      <c r="I45" s="14"/>
      <c r="J45" s="7">
        <f t="shared" si="0"/>
        <v>15080870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11532920</v>
      </c>
      <c r="H46" s="14"/>
      <c r="I46" s="14"/>
      <c r="J46" s="7">
        <f t="shared" si="0"/>
        <v>11532920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161577777.22500005</v>
      </c>
      <c r="E47" s="14">
        <v>16874655</v>
      </c>
      <c r="F47" s="14">
        <v>5249788.7626172761</v>
      </c>
      <c r="G47" s="14">
        <v>37885240.67369999</v>
      </c>
      <c r="H47" s="14"/>
      <c r="I47" s="14"/>
      <c r="J47" s="7">
        <f t="shared" si="0"/>
        <v>204712806.66131735</v>
      </c>
    </row>
    <row r="48" spans="1:10" ht="21" customHeight="1">
      <c r="A48" s="36">
        <v>41</v>
      </c>
      <c r="B48" s="19">
        <v>670049</v>
      </c>
      <c r="C48" s="18" t="s">
        <v>88</v>
      </c>
      <c r="D48" s="14">
        <v>18310324.873333335</v>
      </c>
      <c r="E48" s="14"/>
      <c r="F48" s="14">
        <v>595512.92000000004</v>
      </c>
      <c r="G48" s="14">
        <v>22097067.018400002</v>
      </c>
      <c r="H48" s="14"/>
      <c r="I48" s="14"/>
      <c r="J48" s="7">
        <f t="shared" si="0"/>
        <v>41002904.811733335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26039073.43</v>
      </c>
      <c r="E49" s="14"/>
      <c r="F49" s="14">
        <v>0</v>
      </c>
      <c r="G49" s="14">
        <v>1194360</v>
      </c>
      <c r="H49" s="14"/>
      <c r="I49" s="14"/>
      <c r="J49" s="7">
        <f t="shared" si="0"/>
        <v>27233433.43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22168544</v>
      </c>
      <c r="H50" s="14"/>
      <c r="I50" s="14"/>
      <c r="J50" s="7">
        <f t="shared" si="0"/>
        <v>22168544</v>
      </c>
    </row>
    <row r="51" spans="1:10" ht="21.75" customHeight="1">
      <c r="A51" s="36">
        <v>44</v>
      </c>
      <c r="B51" s="20">
        <v>670052</v>
      </c>
      <c r="C51" s="21" t="s">
        <v>89</v>
      </c>
      <c r="D51" s="14">
        <v>8696815.3683333378</v>
      </c>
      <c r="E51" s="14"/>
      <c r="F51" s="14">
        <v>7999523.3600000003</v>
      </c>
      <c r="G51" s="14">
        <v>103881420.51238105</v>
      </c>
      <c r="H51" s="14"/>
      <c r="I51" s="14"/>
      <c r="J51" s="7">
        <f t="shared" si="0"/>
        <v>120577759.24071439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1989849.7000000002</v>
      </c>
      <c r="E52" s="14"/>
      <c r="F52" s="14">
        <v>5077429.37</v>
      </c>
      <c r="G52" s="14">
        <v>54225737.260405712</v>
      </c>
      <c r="H52" s="14"/>
      <c r="I52" s="14"/>
      <c r="J52" s="7">
        <f t="shared" si="0"/>
        <v>61293016.330405712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173152098.98000005</v>
      </c>
      <c r="E53" s="14">
        <v>42704141</v>
      </c>
      <c r="F53" s="14">
        <v>0</v>
      </c>
      <c r="G53" s="14">
        <v>18260027.992899999</v>
      </c>
      <c r="H53" s="14"/>
      <c r="I53" s="14"/>
      <c r="J53" s="7">
        <f t="shared" si="0"/>
        <v>191412126.97290003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587179.22809999995</v>
      </c>
      <c r="H54" s="14"/>
      <c r="I54" s="14"/>
      <c r="J54" s="7">
        <f t="shared" si="0"/>
        <v>587179.22809999995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76708.5</v>
      </c>
      <c r="G55" s="14">
        <v>1114979.5996000003</v>
      </c>
      <c r="H55" s="14"/>
      <c r="I55" s="14"/>
      <c r="J55" s="7">
        <f t="shared" si="0"/>
        <v>1191688.0996000003</v>
      </c>
    </row>
    <row r="56" spans="1:10" ht="30.6" customHeight="1">
      <c r="A56" s="36">
        <v>49</v>
      </c>
      <c r="B56" s="19">
        <v>670057</v>
      </c>
      <c r="C56" s="18" t="s">
        <v>90</v>
      </c>
      <c r="D56" s="14">
        <v>87713691.940000027</v>
      </c>
      <c r="E56" s="14">
        <v>17159143</v>
      </c>
      <c r="F56" s="14">
        <v>8460661.4500000011</v>
      </c>
      <c r="G56" s="14">
        <v>26530838.944524273</v>
      </c>
      <c r="H56" s="14"/>
      <c r="I56" s="14"/>
      <c r="J56" s="7">
        <f t="shared" si="0"/>
        <v>122705192.3345243</v>
      </c>
    </row>
    <row r="57" spans="1:10" ht="34.5" customHeight="1">
      <c r="A57" s="36">
        <v>50</v>
      </c>
      <c r="B57" s="19">
        <v>670059</v>
      </c>
      <c r="C57" s="18" t="s">
        <v>13</v>
      </c>
      <c r="D57" s="14">
        <v>14412359.009999998</v>
      </c>
      <c r="E57" s="14"/>
      <c r="F57" s="14">
        <v>0</v>
      </c>
      <c r="G57" s="14">
        <v>1773384.3412999995</v>
      </c>
      <c r="H57" s="14"/>
      <c r="I57" s="14"/>
      <c r="J57" s="7">
        <f t="shared" si="0"/>
        <v>16185743.351299997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358758.62910000002</v>
      </c>
      <c r="H58" s="14"/>
      <c r="I58" s="14"/>
      <c r="J58" s="7">
        <f t="shared" si="0"/>
        <v>358758.62910000002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480931.06</v>
      </c>
      <c r="G59" s="14">
        <v>218094.65000000002</v>
      </c>
      <c r="H59" s="14"/>
      <c r="I59" s="14"/>
      <c r="J59" s="7">
        <f t="shared" si="0"/>
        <v>699025.71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143695510.66715044</v>
      </c>
      <c r="I60" s="14"/>
      <c r="J60" s="7">
        <f t="shared" si="0"/>
        <v>143695510.66715044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837683.72999999986</v>
      </c>
      <c r="E61" s="14"/>
      <c r="F61" s="14">
        <v>2461766.4</v>
      </c>
      <c r="G61" s="14">
        <v>4025964.4791999999</v>
      </c>
      <c r="H61" s="14"/>
      <c r="I61" s="14"/>
      <c r="J61" s="7">
        <f t="shared" si="0"/>
        <v>7325414.6091999998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1665740.3600000003</v>
      </c>
      <c r="G62" s="14">
        <v>0</v>
      </c>
      <c r="H62" s="14"/>
      <c r="I62" s="14"/>
      <c r="J62" s="7">
        <f t="shared" si="0"/>
        <v>1665740.3600000003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1052.3600999999996</v>
      </c>
      <c r="H63" s="14"/>
      <c r="I63" s="14"/>
      <c r="J63" s="7">
        <f t="shared" si="0"/>
        <v>1052.3600999999996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2499682.3199999998</v>
      </c>
      <c r="G64" s="14">
        <v>0</v>
      </c>
      <c r="H64" s="14"/>
      <c r="I64" s="14"/>
      <c r="J64" s="7">
        <f t="shared" si="0"/>
        <v>2499682.3199999998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1525240</v>
      </c>
      <c r="H65" s="14"/>
      <c r="I65" s="14"/>
      <c r="J65" s="7">
        <f t="shared" si="0"/>
        <v>1525240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5314915</v>
      </c>
      <c r="H66" s="14"/>
      <c r="I66" s="14"/>
      <c r="J66" s="7">
        <f t="shared" si="0"/>
        <v>5314915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23658528.180828303</v>
      </c>
      <c r="G67" s="14">
        <v>2940.3077000000003</v>
      </c>
      <c r="H67" s="14"/>
      <c r="I67" s="14"/>
      <c r="J67" s="7">
        <f t="shared" si="0"/>
        <v>23661468.488528304</v>
      </c>
    </row>
    <row r="68" spans="1:10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2002512</v>
      </c>
      <c r="H68" s="14"/>
      <c r="I68" s="14"/>
      <c r="J68" s="7">
        <f t="shared" si="0"/>
        <v>2002512</v>
      </c>
    </row>
    <row r="69" spans="1:10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6783220.4560000012</v>
      </c>
      <c r="G69" s="14">
        <v>0</v>
      </c>
      <c r="H69" s="14"/>
      <c r="I69" s="14"/>
      <c r="J69" s="7">
        <f t="shared" si="0"/>
        <v>6783220.4560000012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786081.82000000007</v>
      </c>
      <c r="G70" s="14">
        <v>3780777.0813000002</v>
      </c>
      <c r="H70" s="14"/>
      <c r="I70" s="14"/>
      <c r="J70" s="7">
        <f t="shared" si="0"/>
        <v>4566858.9013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2389803.3400000008</v>
      </c>
      <c r="G71" s="14">
        <v>23774620.140801184</v>
      </c>
      <c r="H71" s="14"/>
      <c r="I71" s="14"/>
      <c r="J71" s="7">
        <f t="shared" si="0"/>
        <v>26164423.480801184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9899.7852000000003</v>
      </c>
      <c r="H72" s="14"/>
      <c r="I72" s="14"/>
      <c r="J72" s="7">
        <f t="shared" si="0"/>
        <v>9899.7852000000003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17262.774000000001</v>
      </c>
      <c r="H73" s="14"/>
      <c r="I73" s="14"/>
      <c r="J73" s="7">
        <f t="shared" ref="J73:J92" si="1">D73+F73+G73+H73+I73</f>
        <v>17262.774000000001</v>
      </c>
    </row>
    <row r="74" spans="1:10" ht="21.6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195092.26</v>
      </c>
      <c r="H75" s="14"/>
      <c r="I75" s="14"/>
      <c r="J75" s="7">
        <f t="shared" si="1"/>
        <v>195092.26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27795521.600000001</v>
      </c>
      <c r="G77" s="14">
        <v>0</v>
      </c>
      <c r="H77" s="14"/>
      <c r="I77" s="14"/>
      <c r="J77" s="7">
        <f t="shared" si="1"/>
        <v>27795521.600000001</v>
      </c>
    </row>
    <row r="78" spans="1:10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6277972.3059003334</v>
      </c>
      <c r="G78" s="14">
        <v>0</v>
      </c>
      <c r="H78" s="14"/>
      <c r="I78" s="14"/>
      <c r="J78" s="7">
        <f t="shared" si="1"/>
        <v>6277972.3059003334</v>
      </c>
    </row>
    <row r="79" spans="1:10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43911.740000000005</v>
      </c>
      <c r="H79" s="14"/>
      <c r="I79" s="14"/>
      <c r="J79" s="7">
        <f t="shared" si="1"/>
        <v>43911.740000000005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1631919.33</v>
      </c>
      <c r="G81" s="14">
        <v>7291919.4827724686</v>
      </c>
      <c r="H81" s="14"/>
      <c r="I81" s="14"/>
      <c r="J81" s="7">
        <f t="shared" si="1"/>
        <v>8923838.8127724677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632595</v>
      </c>
      <c r="H82" s="14"/>
      <c r="I82" s="14"/>
      <c r="J82" s="7">
        <f t="shared" si="1"/>
        <v>632595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5277885</v>
      </c>
      <c r="H83" s="14"/>
      <c r="I83" s="14"/>
      <c r="J83" s="7">
        <f t="shared" si="1"/>
        <v>5277885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1012746</v>
      </c>
      <c r="H85" s="14"/>
      <c r="I85" s="14"/>
      <c r="J85" s="7">
        <f t="shared" si="1"/>
        <v>1012746</v>
      </c>
    </row>
    <row r="86" spans="1:10">
      <c r="A86" s="36">
        <v>79</v>
      </c>
      <c r="B86" s="17">
        <v>670147</v>
      </c>
      <c r="C86" s="29" t="s">
        <v>70</v>
      </c>
      <c r="D86" s="14">
        <v>13983952.149999995</v>
      </c>
      <c r="E86" s="14"/>
      <c r="F86" s="14">
        <v>0</v>
      </c>
      <c r="G86" s="14">
        <v>14813</v>
      </c>
      <c r="H86" s="14"/>
      <c r="I86" s="14"/>
      <c r="J86" s="7">
        <f t="shared" si="1"/>
        <v>13998765.149999995</v>
      </c>
    </row>
    <row r="87" spans="1:10">
      <c r="A87" s="36">
        <v>80</v>
      </c>
      <c r="B87" s="17">
        <v>670148</v>
      </c>
      <c r="C87" s="30" t="s">
        <v>97</v>
      </c>
      <c r="D87" s="14">
        <v>1827116.9999999998</v>
      </c>
      <c r="E87" s="14"/>
      <c r="F87" s="14">
        <v>0</v>
      </c>
      <c r="G87" s="14">
        <v>0</v>
      </c>
      <c r="H87" s="14"/>
      <c r="I87" s="14"/>
      <c r="J87" s="7">
        <f t="shared" si="1"/>
        <v>1827116.9999999998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4756349.8599999994</v>
      </c>
      <c r="G90" s="14">
        <v>0</v>
      </c>
      <c r="H90" s="14"/>
      <c r="I90" s="14"/>
      <c r="J90" s="7">
        <f t="shared" si="1"/>
        <v>4756349.8599999994</v>
      </c>
    </row>
    <row r="91" spans="1:10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1078829</v>
      </c>
      <c r="H91" s="14"/>
      <c r="I91" s="14"/>
      <c r="J91" s="7">
        <f t="shared" si="1"/>
        <v>1078829</v>
      </c>
    </row>
    <row r="92" spans="1:10" ht="29.25" customHeight="1">
      <c r="A92" s="36">
        <v>85</v>
      </c>
      <c r="B92" s="17">
        <v>670157</v>
      </c>
      <c r="C92" s="18" t="s">
        <v>99</v>
      </c>
      <c r="D92" s="14">
        <v>11003627.039999997</v>
      </c>
      <c r="E92" s="14"/>
      <c r="F92" s="14">
        <v>489871.65</v>
      </c>
      <c r="G92" s="14">
        <v>12060017.31146637</v>
      </c>
      <c r="H92" s="14"/>
      <c r="I92" s="14"/>
      <c r="J92" s="7">
        <f t="shared" si="1"/>
        <v>23553516.001466367</v>
      </c>
    </row>
    <row r="93" spans="1:10">
      <c r="A93" s="36"/>
      <c r="B93" s="31"/>
      <c r="C93" s="11" t="s">
        <v>69</v>
      </c>
      <c r="D93" s="7">
        <f>SUM(D8:D92)</f>
        <v>1052678057.046667</v>
      </c>
      <c r="E93" s="7">
        <f t="shared" ref="E93:J93" si="2">SUM(E8:E92)</f>
        <v>148857573</v>
      </c>
      <c r="F93" s="7">
        <f t="shared" si="2"/>
        <v>323482133.89534593</v>
      </c>
      <c r="G93" s="7">
        <f t="shared" si="2"/>
        <v>993642397.69949436</v>
      </c>
      <c r="H93" s="7">
        <f t="shared" si="2"/>
        <v>148717054.46990067</v>
      </c>
      <c r="I93" s="7">
        <f t="shared" si="2"/>
        <v>2910810</v>
      </c>
      <c r="J93" s="7">
        <f t="shared" si="2"/>
        <v>2521430453.1114078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85546875" style="35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5" customHeight="1">
      <c r="A2" s="39"/>
      <c r="B2" s="1"/>
      <c r="C2" s="51" t="str">
        <f>согаз!C2</f>
        <v>Утверждено на заседании Комиссии по разработке Территориальной программы ОМС от 30.08.2023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согаз!C4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105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4040918</v>
      </c>
      <c r="H8" s="14"/>
      <c r="I8" s="14"/>
      <c r="J8" s="7">
        <f>D8+F8+G8+H8+I8</f>
        <v>4040918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459380496.85499984</v>
      </c>
      <c r="E9" s="14">
        <v>87191751</v>
      </c>
      <c r="F9" s="14">
        <v>17926800.730000004</v>
      </c>
      <c r="G9" s="14">
        <v>26031261.446100004</v>
      </c>
      <c r="H9" s="14"/>
      <c r="I9" s="14">
        <v>2121980</v>
      </c>
      <c r="J9" s="7">
        <f t="shared" ref="J9:J72" si="0">D9+F9+G9+H9+I9</f>
        <v>505460539.03109986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60140428.239999995</v>
      </c>
      <c r="E10" s="14">
        <v>0</v>
      </c>
      <c r="F10" s="14">
        <v>11973778.089999998</v>
      </c>
      <c r="G10" s="14">
        <v>14602741.065899998</v>
      </c>
      <c r="H10" s="14"/>
      <c r="I10" s="14">
        <v>2065750</v>
      </c>
      <c r="J10" s="7">
        <f t="shared" si="0"/>
        <v>88782697.395899996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18625410</v>
      </c>
      <c r="H11" s="14"/>
      <c r="I11" s="14"/>
      <c r="J11" s="7">
        <f t="shared" si="0"/>
        <v>18625410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167564376.28000003</v>
      </c>
      <c r="E12" s="14">
        <v>30456130</v>
      </c>
      <c r="F12" s="14">
        <v>162567820.11999995</v>
      </c>
      <c r="G12" s="14">
        <v>39637790.122900002</v>
      </c>
      <c r="H12" s="14"/>
      <c r="I12" s="14"/>
      <c r="J12" s="7">
        <f t="shared" si="0"/>
        <v>369769986.52289999</v>
      </c>
    </row>
    <row r="13" spans="1:10" ht="35.25" customHeight="1">
      <c r="A13" s="36">
        <v>6</v>
      </c>
      <c r="B13" s="17">
        <v>670006</v>
      </c>
      <c r="C13" s="18" t="s">
        <v>47</v>
      </c>
      <c r="D13" s="14">
        <v>7039778.7199999997</v>
      </c>
      <c r="E13" s="14"/>
      <c r="F13" s="14">
        <v>0</v>
      </c>
      <c r="G13" s="14">
        <v>0</v>
      </c>
      <c r="H13" s="14"/>
      <c r="I13" s="14"/>
      <c r="J13" s="7">
        <f t="shared" si="0"/>
        <v>7039778.7199999997</v>
      </c>
    </row>
    <row r="14" spans="1:10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8560350</v>
      </c>
      <c r="H14" s="14"/>
      <c r="I14" s="14"/>
      <c r="J14" s="7">
        <f t="shared" si="0"/>
        <v>8560350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6567780</v>
      </c>
      <c r="H15" s="14"/>
      <c r="I15" s="14"/>
      <c r="J15" s="7">
        <f t="shared" si="0"/>
        <v>6567780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6246990</v>
      </c>
      <c r="H16" s="44"/>
      <c r="I16" s="44"/>
      <c r="J16" s="7">
        <f t="shared" si="0"/>
        <v>6246990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8873320</v>
      </c>
      <c r="H17" s="14"/>
      <c r="I17" s="14"/>
      <c r="J17" s="7">
        <f t="shared" si="0"/>
        <v>8873320</v>
      </c>
    </row>
    <row r="18" spans="1:10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7340666.4355538217</v>
      </c>
      <c r="H18" s="14">
        <v>196745.12244307902</v>
      </c>
      <c r="I18" s="14"/>
      <c r="J18" s="7">
        <f t="shared" si="0"/>
        <v>7537411.5579969008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5889178.1883333353</v>
      </c>
      <c r="E19" s="14"/>
      <c r="F19" s="14">
        <v>4934057.370000001</v>
      </c>
      <c r="G19" s="14">
        <v>26653503.988586787</v>
      </c>
      <c r="H19" s="14"/>
      <c r="I19" s="14"/>
      <c r="J19" s="7">
        <f t="shared" si="0"/>
        <v>37476739.546920121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4708267.6599999983</v>
      </c>
      <c r="E20" s="14"/>
      <c r="F20" s="14">
        <v>675468.06</v>
      </c>
      <c r="G20" s="14">
        <v>8926508.9245609529</v>
      </c>
      <c r="H20" s="14"/>
      <c r="I20" s="14"/>
      <c r="J20" s="7">
        <f t="shared" si="0"/>
        <v>14310244.644560952</v>
      </c>
    </row>
    <row r="21" spans="1:10">
      <c r="A21" s="36">
        <v>14</v>
      </c>
      <c r="B21" s="19">
        <v>670017</v>
      </c>
      <c r="C21" s="18" t="s">
        <v>30</v>
      </c>
      <c r="D21" s="14">
        <v>11632946.066666666</v>
      </c>
      <c r="E21" s="14"/>
      <c r="F21" s="14">
        <v>4382378.4000000013</v>
      </c>
      <c r="G21" s="14">
        <v>33246598.453154277</v>
      </c>
      <c r="H21" s="14"/>
      <c r="I21" s="14"/>
      <c r="J21" s="7">
        <f t="shared" si="0"/>
        <v>49261922.919820949</v>
      </c>
    </row>
    <row r="22" spans="1:10">
      <c r="A22" s="36">
        <v>15</v>
      </c>
      <c r="B22" s="19">
        <v>670018</v>
      </c>
      <c r="C22" s="18" t="s">
        <v>31</v>
      </c>
      <c r="D22" s="14">
        <v>8013058.7750000022</v>
      </c>
      <c r="E22" s="14"/>
      <c r="F22" s="14">
        <v>4009596.4099999992</v>
      </c>
      <c r="G22" s="14">
        <v>28849370.71146049</v>
      </c>
      <c r="H22" s="14"/>
      <c r="I22" s="14"/>
      <c r="J22" s="7">
        <f t="shared" si="0"/>
        <v>40872025.896460488</v>
      </c>
    </row>
    <row r="23" spans="1:10">
      <c r="A23" s="36">
        <v>16</v>
      </c>
      <c r="B23" s="19">
        <v>670019</v>
      </c>
      <c r="C23" s="18" t="s">
        <v>32</v>
      </c>
      <c r="D23" s="14">
        <v>246851.84000000003</v>
      </c>
      <c r="E23" s="14"/>
      <c r="F23" s="14">
        <v>182272.85</v>
      </c>
      <c r="G23" s="14">
        <v>781132.51530000009</v>
      </c>
      <c r="H23" s="14"/>
      <c r="I23" s="14"/>
      <c r="J23" s="7">
        <f t="shared" si="0"/>
        <v>1210257.2053</v>
      </c>
    </row>
    <row r="24" spans="1:10" ht="22.7" customHeight="1">
      <c r="A24" s="36">
        <v>17</v>
      </c>
      <c r="B24" s="19">
        <v>670020</v>
      </c>
      <c r="C24" s="18" t="s">
        <v>101</v>
      </c>
      <c r="D24" s="14">
        <v>21148980.504999999</v>
      </c>
      <c r="E24" s="14"/>
      <c r="F24" s="14">
        <v>11677261.17</v>
      </c>
      <c r="G24" s="14">
        <v>65330117.320490368</v>
      </c>
      <c r="H24" s="14"/>
      <c r="I24" s="14"/>
      <c r="J24" s="7">
        <f t="shared" si="0"/>
        <v>98156358.995490372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9618.6200000000008</v>
      </c>
      <c r="G25" s="14">
        <v>44767.597099999999</v>
      </c>
      <c r="H25" s="14"/>
      <c r="I25" s="14"/>
      <c r="J25" s="7">
        <f t="shared" si="0"/>
        <v>54386.217100000002</v>
      </c>
    </row>
    <row r="26" spans="1:10">
      <c r="A26" s="36">
        <v>19</v>
      </c>
      <c r="B26" s="19">
        <v>670022</v>
      </c>
      <c r="C26" s="18" t="s">
        <v>34</v>
      </c>
      <c r="D26" s="14">
        <v>8805487.7833333351</v>
      </c>
      <c r="E26" s="14"/>
      <c r="F26" s="14">
        <v>4978958.9700000007</v>
      </c>
      <c r="G26" s="14">
        <v>38921168.889639795</v>
      </c>
      <c r="H26" s="14"/>
      <c r="I26" s="14"/>
      <c r="J26" s="7">
        <f t="shared" si="0"/>
        <v>52705615.642973132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9842588.666666666</v>
      </c>
      <c r="E27" s="14"/>
      <c r="F27" s="14">
        <v>3115299.6400000006</v>
      </c>
      <c r="G27" s="14">
        <v>27966818.021119218</v>
      </c>
      <c r="H27" s="14"/>
      <c r="I27" s="14"/>
      <c r="J27" s="7">
        <f t="shared" si="0"/>
        <v>40924706.327785887</v>
      </c>
    </row>
    <row r="28" spans="1:10" ht="36" customHeight="1">
      <c r="A28" s="36">
        <v>21</v>
      </c>
      <c r="B28" s="19">
        <v>670024</v>
      </c>
      <c r="C28" s="18" t="s">
        <v>86</v>
      </c>
      <c r="D28" s="14">
        <v>9568750.5600000024</v>
      </c>
      <c r="E28" s="14"/>
      <c r="F28" s="14">
        <v>5848241.4000000022</v>
      </c>
      <c r="G28" s="14">
        <v>36697333.155511126</v>
      </c>
      <c r="H28" s="14"/>
      <c r="I28" s="14"/>
      <c r="J28" s="7">
        <f t="shared" si="0"/>
        <v>52114325.115511134</v>
      </c>
    </row>
    <row r="29" spans="1:10" ht="36" customHeight="1">
      <c r="A29" s="36">
        <v>22</v>
      </c>
      <c r="B29" s="19">
        <v>670026</v>
      </c>
      <c r="C29" s="18" t="s">
        <v>77</v>
      </c>
      <c r="D29" s="14">
        <v>24466257.76500003</v>
      </c>
      <c r="E29" s="14"/>
      <c r="F29" s="14">
        <v>4938563.79</v>
      </c>
      <c r="G29" s="14">
        <v>64264579.429953791</v>
      </c>
      <c r="H29" s="14"/>
      <c r="I29" s="14"/>
      <c r="J29" s="7">
        <f t="shared" si="0"/>
        <v>93669400.984953821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49406279.925000004</v>
      </c>
      <c r="E30" s="14"/>
      <c r="F30" s="14">
        <v>2835885.7500000005</v>
      </c>
      <c r="G30" s="14">
        <v>41830001.724098757</v>
      </c>
      <c r="H30" s="14"/>
      <c r="I30" s="14"/>
      <c r="J30" s="7">
        <f t="shared" si="0"/>
        <v>94072167.399098754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33360274.466666643</v>
      </c>
      <c r="E31" s="14"/>
      <c r="F31" s="14">
        <v>13818817.700000005</v>
      </c>
      <c r="G31" s="14">
        <v>55569610.891213156</v>
      </c>
      <c r="H31" s="14"/>
      <c r="I31" s="14"/>
      <c r="J31" s="7">
        <f t="shared" si="0"/>
        <v>102748703.05787981</v>
      </c>
    </row>
    <row r="32" spans="1:10" ht="21" customHeight="1">
      <c r="A32" s="36">
        <v>25</v>
      </c>
      <c r="B32" s="20">
        <v>670029</v>
      </c>
      <c r="C32" s="21" t="s">
        <v>87</v>
      </c>
      <c r="D32" s="14">
        <v>22179550.339999996</v>
      </c>
      <c r="E32" s="14"/>
      <c r="F32" s="14">
        <v>3524401.4899999998</v>
      </c>
      <c r="G32" s="14">
        <v>20605199.005613972</v>
      </c>
      <c r="H32" s="14"/>
      <c r="I32" s="14"/>
      <c r="J32" s="7">
        <f t="shared" si="0"/>
        <v>46309150.835613966</v>
      </c>
    </row>
    <row r="33" spans="1:10">
      <c r="A33" s="36">
        <v>26</v>
      </c>
      <c r="B33" s="19">
        <v>670030</v>
      </c>
      <c r="C33" s="18" t="s">
        <v>100</v>
      </c>
      <c r="D33" s="14">
        <v>1812264.7983333336</v>
      </c>
      <c r="E33" s="14"/>
      <c r="F33" s="14">
        <v>193093.9</v>
      </c>
      <c r="G33" s="14">
        <v>2260458.5525774891</v>
      </c>
      <c r="H33" s="14"/>
      <c r="I33" s="14"/>
      <c r="J33" s="7">
        <f t="shared" si="0"/>
        <v>4265817.2509108223</v>
      </c>
    </row>
    <row r="34" spans="1:10">
      <c r="A34" s="36">
        <v>27</v>
      </c>
      <c r="B34" s="19">
        <v>670033</v>
      </c>
      <c r="C34" s="18" t="s">
        <v>42</v>
      </c>
      <c r="D34" s="14">
        <v>8783149.2600000016</v>
      </c>
      <c r="E34" s="14"/>
      <c r="F34" s="14">
        <v>8640298.9000000022</v>
      </c>
      <c r="G34" s="14">
        <v>38816789.518090703</v>
      </c>
      <c r="H34" s="14"/>
      <c r="I34" s="14"/>
      <c r="J34" s="7">
        <f t="shared" si="0"/>
        <v>56240237.678090706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37018.945899999999</v>
      </c>
      <c r="H35" s="14"/>
      <c r="I35" s="14"/>
      <c r="J35" s="7">
        <f t="shared" si="0"/>
        <v>56648.475899999998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77016613.561666712</v>
      </c>
      <c r="E36" s="14"/>
      <c r="F36" s="14">
        <v>11265758.360000003</v>
      </c>
      <c r="G36" s="14">
        <v>141694010.98604748</v>
      </c>
      <c r="H36" s="14"/>
      <c r="I36" s="14"/>
      <c r="J36" s="7">
        <f t="shared" si="0"/>
        <v>229976382.90771419</v>
      </c>
    </row>
    <row r="37" spans="1:10">
      <c r="A37" s="36">
        <v>30</v>
      </c>
      <c r="B37" s="19">
        <v>670037</v>
      </c>
      <c r="C37" s="18" t="s">
        <v>36</v>
      </c>
      <c r="D37" s="14">
        <v>409256.12000000005</v>
      </c>
      <c r="E37" s="14"/>
      <c r="F37" s="14">
        <v>186496.04</v>
      </c>
      <c r="G37" s="14">
        <v>780115.43880000012</v>
      </c>
      <c r="H37" s="14"/>
      <c r="I37" s="14"/>
      <c r="J37" s="7">
        <f t="shared" si="0"/>
        <v>1375867.5988000003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1019573.7200000001</v>
      </c>
      <c r="G38" s="14">
        <v>29802150.34677263</v>
      </c>
      <c r="H38" s="14"/>
      <c r="I38" s="14"/>
      <c r="J38" s="7">
        <f t="shared" si="0"/>
        <v>30821724.066772629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2461284.71</v>
      </c>
      <c r="G39" s="14">
        <v>18682625.438028634</v>
      </c>
      <c r="H39" s="14"/>
      <c r="I39" s="14"/>
      <c r="J39" s="7">
        <f t="shared" si="0"/>
        <v>21143910.148028634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2914201.9899999993</v>
      </c>
      <c r="G40" s="14">
        <v>61464737.485689245</v>
      </c>
      <c r="H40" s="14"/>
      <c r="I40" s="14"/>
      <c r="J40" s="7">
        <f t="shared" si="0"/>
        <v>64378939.475689247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4244937.9200000018</v>
      </c>
      <c r="G41" s="14">
        <v>47510093.443303905</v>
      </c>
      <c r="H41" s="14"/>
      <c r="I41" s="14"/>
      <c r="J41" s="7">
        <f t="shared" si="0"/>
        <v>51755031.363303907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4643509.580000001</v>
      </c>
      <c r="G42" s="14">
        <v>56124487.610401079</v>
      </c>
      <c r="H42" s="14"/>
      <c r="I42" s="14"/>
      <c r="J42" s="7">
        <f t="shared" si="0"/>
        <v>60767997.190401077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3669518.2299999995</v>
      </c>
      <c r="G43" s="14">
        <v>51508673.250372559</v>
      </c>
      <c r="H43" s="14"/>
      <c r="I43" s="14"/>
      <c r="J43" s="7">
        <f t="shared" si="0"/>
        <v>55178191.480372556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7956795.8300000019</v>
      </c>
      <c r="G44" s="14">
        <v>36696218.088240162</v>
      </c>
      <c r="H44" s="14"/>
      <c r="I44" s="14"/>
      <c r="J44" s="7">
        <f t="shared" si="0"/>
        <v>44653013.91824016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23271470</v>
      </c>
      <c r="H45" s="14"/>
      <c r="I45" s="14"/>
      <c r="J45" s="7">
        <f t="shared" si="0"/>
        <v>23271470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13317430</v>
      </c>
      <c r="H46" s="14"/>
      <c r="I46" s="14"/>
      <c r="J46" s="7">
        <f t="shared" si="0"/>
        <v>13317430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255172339.07500002</v>
      </c>
      <c r="E47" s="14">
        <v>27329445</v>
      </c>
      <c r="F47" s="14">
        <v>12291975.753213629</v>
      </c>
      <c r="G47" s="14">
        <v>57493425.954699986</v>
      </c>
      <c r="H47" s="14"/>
      <c r="I47" s="14"/>
      <c r="J47" s="7">
        <f t="shared" si="0"/>
        <v>324957740.78291363</v>
      </c>
    </row>
    <row r="48" spans="1:10" ht="21" customHeight="1">
      <c r="A48" s="36">
        <v>41</v>
      </c>
      <c r="B48" s="19">
        <v>670049</v>
      </c>
      <c r="C48" s="18" t="s">
        <v>88</v>
      </c>
      <c r="D48" s="14">
        <v>27465859.218333349</v>
      </c>
      <c r="E48" s="14"/>
      <c r="F48" s="14">
        <v>432597.51999999996</v>
      </c>
      <c r="G48" s="14">
        <v>16171575.1965</v>
      </c>
      <c r="H48" s="14"/>
      <c r="I48" s="14"/>
      <c r="J48" s="7">
        <f t="shared" si="0"/>
        <v>44070031.934833348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24670606.600000001</v>
      </c>
      <c r="E49" s="14"/>
      <c r="F49" s="14">
        <v>0</v>
      </c>
      <c r="G49" s="14">
        <v>1234172</v>
      </c>
      <c r="H49" s="14"/>
      <c r="I49" s="14"/>
      <c r="J49" s="7">
        <f t="shared" si="0"/>
        <v>25904778.600000001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33005126</v>
      </c>
      <c r="H50" s="14"/>
      <c r="I50" s="14"/>
      <c r="J50" s="7">
        <f t="shared" si="0"/>
        <v>33005126</v>
      </c>
    </row>
    <row r="51" spans="1:10" ht="21.75" customHeight="1">
      <c r="A51" s="36">
        <v>44</v>
      </c>
      <c r="B51" s="20">
        <v>670052</v>
      </c>
      <c r="C51" s="21" t="s">
        <v>89</v>
      </c>
      <c r="D51" s="14">
        <v>12863023.724999998</v>
      </c>
      <c r="E51" s="14"/>
      <c r="F51" s="14">
        <v>9164954.4000000004</v>
      </c>
      <c r="G51" s="14">
        <v>135755009.73991612</v>
      </c>
      <c r="H51" s="14"/>
      <c r="I51" s="14"/>
      <c r="J51" s="7">
        <f t="shared" si="0"/>
        <v>157782987.86491612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4037739.99</v>
      </c>
      <c r="E52" s="14"/>
      <c r="F52" s="14">
        <v>3781320.29</v>
      </c>
      <c r="G52" s="14">
        <v>63396035.770606548</v>
      </c>
      <c r="H52" s="14"/>
      <c r="I52" s="14"/>
      <c r="J52" s="7">
        <f t="shared" si="0"/>
        <v>71215096.050606549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225170655.92999995</v>
      </c>
      <c r="E53" s="14">
        <v>55489983</v>
      </c>
      <c r="F53" s="14">
        <v>0</v>
      </c>
      <c r="G53" s="14">
        <v>22984578.326700002</v>
      </c>
      <c r="H53" s="14"/>
      <c r="I53" s="14"/>
      <c r="J53" s="7">
        <f t="shared" si="0"/>
        <v>248155234.25669995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811067.57440000004</v>
      </c>
      <c r="H54" s="14"/>
      <c r="I54" s="14"/>
      <c r="J54" s="7">
        <f t="shared" si="0"/>
        <v>811067.57440000004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101235.98000000001</v>
      </c>
      <c r="G55" s="14">
        <v>1238244.3737999999</v>
      </c>
      <c r="H55" s="14"/>
      <c r="I55" s="14"/>
      <c r="J55" s="7">
        <f t="shared" si="0"/>
        <v>1339480.3537999999</v>
      </c>
    </row>
    <row r="56" spans="1:10" ht="30.6" customHeight="1">
      <c r="A56" s="36">
        <v>49</v>
      </c>
      <c r="B56" s="19">
        <v>670057</v>
      </c>
      <c r="C56" s="18" t="s">
        <v>90</v>
      </c>
      <c r="D56" s="14">
        <v>135752189.1099999</v>
      </c>
      <c r="E56" s="14">
        <v>23842011</v>
      </c>
      <c r="F56" s="14">
        <v>10478425.970000001</v>
      </c>
      <c r="G56" s="14">
        <v>34259072.261827439</v>
      </c>
      <c r="H56" s="14"/>
      <c r="I56" s="14"/>
      <c r="J56" s="7">
        <f t="shared" si="0"/>
        <v>180489687.34182733</v>
      </c>
    </row>
    <row r="57" spans="1:10" ht="22.9" customHeight="1">
      <c r="A57" s="36">
        <v>50</v>
      </c>
      <c r="B57" s="19">
        <v>670059</v>
      </c>
      <c r="C57" s="18" t="s">
        <v>13</v>
      </c>
      <c r="D57" s="14">
        <v>22044374.019999996</v>
      </c>
      <c r="E57" s="14"/>
      <c r="F57" s="14">
        <v>0</v>
      </c>
      <c r="G57" s="14">
        <v>2483630.6810999997</v>
      </c>
      <c r="H57" s="14"/>
      <c r="I57" s="14"/>
      <c r="J57" s="7">
        <f t="shared" si="0"/>
        <v>24528004.701099996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659164.82699999993</v>
      </c>
      <c r="H58" s="14"/>
      <c r="I58" s="14"/>
      <c r="J58" s="7">
        <f t="shared" si="0"/>
        <v>659164.82699999993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660077.88000000012</v>
      </c>
      <c r="G59" s="14">
        <v>206145.84</v>
      </c>
      <c r="H59" s="43"/>
      <c r="I59" s="14"/>
      <c r="J59" s="7">
        <f t="shared" si="0"/>
        <v>866223.72000000009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242427928.23046625</v>
      </c>
      <c r="I60" s="14"/>
      <c r="J60" s="7">
        <f t="shared" si="0"/>
        <v>242427928.23046625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1232027.9400000002</v>
      </c>
      <c r="E61" s="14"/>
      <c r="F61" s="14">
        <v>1887354.2400000002</v>
      </c>
      <c r="G61" s="14">
        <v>5144413.9749999996</v>
      </c>
      <c r="H61" s="14"/>
      <c r="I61" s="14"/>
      <c r="J61" s="7">
        <f t="shared" si="0"/>
        <v>8263796.1550000003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3687612.31</v>
      </c>
      <c r="G62" s="14">
        <v>0</v>
      </c>
      <c r="H62" s="14"/>
      <c r="I62" s="14"/>
      <c r="J62" s="7">
        <f t="shared" si="0"/>
        <v>3687612.31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631654.39980000001</v>
      </c>
      <c r="H63" s="14"/>
      <c r="I63" s="14"/>
      <c r="J63" s="7">
        <f t="shared" si="0"/>
        <v>631654.39980000001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3923422.5499999993</v>
      </c>
      <c r="G64" s="14">
        <v>0</v>
      </c>
      <c r="H64" s="14"/>
      <c r="I64" s="14"/>
      <c r="J64" s="7">
        <f t="shared" si="0"/>
        <v>3923422.5499999993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2845970</v>
      </c>
      <c r="H65" s="14"/>
      <c r="I65" s="14"/>
      <c r="J65" s="7">
        <f t="shared" si="0"/>
        <v>2845970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7583011</v>
      </c>
      <c r="H66" s="14"/>
      <c r="I66" s="14"/>
      <c r="J66" s="7">
        <f t="shared" si="0"/>
        <v>7583011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24568471.572398622</v>
      </c>
      <c r="G67" s="14">
        <v>3673.5454</v>
      </c>
      <c r="H67" s="14"/>
      <c r="I67" s="14"/>
      <c r="J67" s="7">
        <f t="shared" si="0"/>
        <v>24572145.117798623</v>
      </c>
    </row>
    <row r="68" spans="1:10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2595237</v>
      </c>
      <c r="H68" s="14"/>
      <c r="I68" s="14"/>
      <c r="J68" s="7">
        <f t="shared" si="0"/>
        <v>2595237</v>
      </c>
    </row>
    <row r="69" spans="1:10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6483960.7300000014</v>
      </c>
      <c r="G69" s="14">
        <v>0</v>
      </c>
      <c r="H69" s="14"/>
      <c r="I69" s="14"/>
      <c r="J69" s="7">
        <f t="shared" si="0"/>
        <v>6483960.7300000014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1377386.5299999998</v>
      </c>
      <c r="G70" s="14">
        <v>4674051.1221000003</v>
      </c>
      <c r="H70" s="14"/>
      <c r="I70" s="14"/>
      <c r="J70" s="7">
        <f t="shared" si="0"/>
        <v>6051437.6521000005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2604896.7300000018</v>
      </c>
      <c r="G71" s="14">
        <v>24189696.488102227</v>
      </c>
      <c r="H71" s="14"/>
      <c r="I71" s="14"/>
      <c r="J71" s="7">
        <f t="shared" si="0"/>
        <v>26794593.218102228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55962.567000000003</v>
      </c>
      <c r="H73" s="14"/>
      <c r="I73" s="14"/>
      <c r="J73" s="7">
        <f t="shared" ref="J73:J92" si="1">D73+F73+G73+H73+I73</f>
        <v>55962.567000000003</v>
      </c>
    </row>
    <row r="74" spans="1:10" ht="21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141034.57999999999</v>
      </c>
      <c r="G74" s="14">
        <v>0</v>
      </c>
      <c r="H74" s="14"/>
      <c r="I74" s="14"/>
      <c r="J74" s="7">
        <f t="shared" si="1"/>
        <v>141034.57999999999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144302.25</v>
      </c>
      <c r="H75" s="14"/>
      <c r="I75" s="14"/>
      <c r="J75" s="7">
        <f t="shared" si="1"/>
        <v>144302.25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28391139.920000002</v>
      </c>
      <c r="G77" s="14">
        <v>0</v>
      </c>
      <c r="H77" s="14"/>
      <c r="I77" s="14"/>
      <c r="J77" s="7">
        <f t="shared" si="1"/>
        <v>28391139.920000002</v>
      </c>
    </row>
    <row r="78" spans="1:10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9924199.493395349</v>
      </c>
      <c r="G78" s="14">
        <v>0</v>
      </c>
      <c r="H78" s="14"/>
      <c r="I78" s="14"/>
      <c r="J78" s="7">
        <f t="shared" si="1"/>
        <v>9924199.493395349</v>
      </c>
    </row>
    <row r="79" spans="1:10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55481.259999999995</v>
      </c>
      <c r="H79" s="14"/>
      <c r="I79" s="14"/>
      <c r="J79" s="7">
        <f t="shared" si="1"/>
        <v>55481.259999999995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1057687.6600000001</v>
      </c>
      <c r="G81" s="14">
        <v>3867602.2912457953</v>
      </c>
      <c r="H81" s="14"/>
      <c r="I81" s="14"/>
      <c r="J81" s="7">
        <f t="shared" si="1"/>
        <v>4925289.9512457959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1116008</v>
      </c>
      <c r="H82" s="14"/>
      <c r="I82" s="14"/>
      <c r="J82" s="7">
        <f t="shared" si="1"/>
        <v>1116008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7985687</v>
      </c>
      <c r="H83" s="14"/>
      <c r="I83" s="14"/>
      <c r="J83" s="7">
        <f t="shared" si="1"/>
        <v>7985687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952675</v>
      </c>
      <c r="H85" s="14"/>
      <c r="I85" s="14"/>
      <c r="J85" s="7">
        <f t="shared" si="1"/>
        <v>952675</v>
      </c>
    </row>
    <row r="86" spans="1:10">
      <c r="A86" s="36">
        <v>79</v>
      </c>
      <c r="B86" s="17">
        <v>670147</v>
      </c>
      <c r="C86" s="29" t="s">
        <v>70</v>
      </c>
      <c r="D86" s="14">
        <v>11856007.339999992</v>
      </c>
      <c r="E86" s="14"/>
      <c r="F86" s="14">
        <v>0</v>
      </c>
      <c r="G86" s="14">
        <v>24688</v>
      </c>
      <c r="H86" s="14"/>
      <c r="I86" s="14"/>
      <c r="J86" s="7">
        <f t="shared" si="1"/>
        <v>11880695.339999992</v>
      </c>
    </row>
    <row r="87" spans="1:10">
      <c r="A87" s="36">
        <v>80</v>
      </c>
      <c r="B87" s="17">
        <v>670148</v>
      </c>
      <c r="C87" s="30" t="s">
        <v>97</v>
      </c>
      <c r="D87" s="14">
        <v>4856084.91</v>
      </c>
      <c r="E87" s="14"/>
      <c r="F87" s="14">
        <v>0</v>
      </c>
      <c r="G87" s="14">
        <v>0</v>
      </c>
      <c r="H87" s="14"/>
      <c r="I87" s="14"/>
      <c r="J87" s="7">
        <f t="shared" si="1"/>
        <v>4856084.91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7329.91</v>
      </c>
      <c r="H88" s="14"/>
      <c r="I88" s="14"/>
      <c r="J88" s="7">
        <f t="shared" si="1"/>
        <v>7329.91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7329.91</v>
      </c>
      <c r="H89" s="14"/>
      <c r="I89" s="14"/>
      <c r="J89" s="7">
        <f t="shared" si="1"/>
        <v>7329.91</v>
      </c>
    </row>
    <row r="90" spans="1:10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5460393.8499999996</v>
      </c>
      <c r="G90" s="14">
        <v>0</v>
      </c>
      <c r="H90" s="14"/>
      <c r="I90" s="14"/>
      <c r="J90" s="7">
        <f t="shared" si="1"/>
        <v>5460393.8499999996</v>
      </c>
    </row>
    <row r="91" spans="1:10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1626739</v>
      </c>
      <c r="H91" s="14"/>
      <c r="I91" s="14"/>
      <c r="J91" s="7">
        <f t="shared" si="1"/>
        <v>1626739</v>
      </c>
    </row>
    <row r="92" spans="1:10" ht="29.25" customHeight="1">
      <c r="A92" s="36">
        <v>85</v>
      </c>
      <c r="B92" s="19">
        <v>670157</v>
      </c>
      <c r="C92" s="18" t="s">
        <v>99</v>
      </c>
      <c r="D92" s="14">
        <v>20710501.811666664</v>
      </c>
      <c r="E92" s="14"/>
      <c r="F92" s="14">
        <v>1274508.8299999996</v>
      </c>
      <c r="G92" s="14">
        <v>23110965.053988691</v>
      </c>
      <c r="H92" s="14"/>
      <c r="I92" s="14"/>
      <c r="J92" s="7">
        <f t="shared" si="1"/>
        <v>45095975.695655353</v>
      </c>
    </row>
    <row r="93" spans="1:10" ht="31.5" customHeight="1">
      <c r="A93" s="36"/>
      <c r="B93" s="31"/>
      <c r="C93" s="11" t="s">
        <v>69</v>
      </c>
      <c r="D93" s="7">
        <f>SUM(D8:D92)</f>
        <v>1737265875.5766664</v>
      </c>
      <c r="E93" s="7">
        <f t="shared" ref="E93:J93" si="2">SUM(E8:E92)</f>
        <v>224309320</v>
      </c>
      <c r="F93" s="7">
        <f t="shared" si="2"/>
        <v>432287346.52900767</v>
      </c>
      <c r="G93" s="7">
        <f t="shared" si="2"/>
        <v>1568518584.5972669</v>
      </c>
      <c r="H93" s="7">
        <f t="shared" si="2"/>
        <v>242624673.35290933</v>
      </c>
      <c r="I93" s="7">
        <f t="shared" si="2"/>
        <v>4187730</v>
      </c>
      <c r="J93" s="7">
        <f t="shared" si="2"/>
        <v>3984884210.0558515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01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6.7109375" style="35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8.85546875" style="3"/>
    <col min="12" max="12" width="13" style="3" customWidth="1"/>
    <col min="13" max="16384" width="8.85546875" style="3"/>
  </cols>
  <sheetData>
    <row r="1" spans="1:12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2" s="13" customFormat="1" ht="25.5" customHeight="1">
      <c r="A2" s="33"/>
      <c r="B2" s="12"/>
      <c r="C2" s="52" t="str">
        <f>макс!C2</f>
        <v>Утверждено на заседании Комиссии по разработке Территориальной программы ОМС от 30.08.2023 года</v>
      </c>
      <c r="D2" s="52"/>
      <c r="E2" s="52"/>
      <c r="F2" s="52"/>
      <c r="G2" s="52"/>
      <c r="H2" s="52"/>
      <c r="I2" s="52"/>
      <c r="J2" s="52"/>
    </row>
    <row r="3" spans="1:12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2">
      <c r="A4" s="40"/>
      <c r="B4" s="4"/>
      <c r="C4" s="47" t="str">
        <f>макс!C4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2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2" ht="21.6" customHeight="1">
      <c r="A6" s="45" t="s">
        <v>1</v>
      </c>
      <c r="B6" s="45" t="s">
        <v>79</v>
      </c>
      <c r="C6" s="48" t="s">
        <v>103</v>
      </c>
      <c r="D6" s="49"/>
      <c r="E6" s="49"/>
      <c r="F6" s="49"/>
      <c r="G6" s="49"/>
      <c r="H6" s="49"/>
      <c r="I6" s="49"/>
      <c r="J6" s="50"/>
    </row>
    <row r="7" spans="1:12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2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5951894</v>
      </c>
      <c r="H8" s="14"/>
      <c r="I8" s="14"/>
      <c r="J8" s="7">
        <f>D8+F8+G8+H8+I8</f>
        <v>5951894</v>
      </c>
      <c r="L8" s="15"/>
    </row>
    <row r="9" spans="1:12" ht="39.75" customHeight="1">
      <c r="A9" s="36">
        <v>2</v>
      </c>
      <c r="B9" s="19">
        <v>670002</v>
      </c>
      <c r="C9" s="18" t="s">
        <v>8</v>
      </c>
      <c r="D9" s="14">
        <v>677499909.98000026</v>
      </c>
      <c r="E9" s="14">
        <v>141445151</v>
      </c>
      <c r="F9" s="14">
        <v>36086461.670000009</v>
      </c>
      <c r="G9" s="14">
        <v>32151703.935199998</v>
      </c>
      <c r="H9" s="14"/>
      <c r="I9" s="14">
        <v>3778340</v>
      </c>
      <c r="J9" s="7">
        <f t="shared" ref="J9:J72" si="0">D9+F9+G9+H9+I9</f>
        <v>749516415.58520019</v>
      </c>
      <c r="L9" s="15"/>
    </row>
    <row r="10" spans="1:12" ht="39.75" customHeight="1">
      <c r="A10" s="36">
        <v>3</v>
      </c>
      <c r="B10" s="19">
        <v>670003</v>
      </c>
      <c r="C10" s="18" t="s">
        <v>9</v>
      </c>
      <c r="D10" s="14">
        <v>78337644.87500003</v>
      </c>
      <c r="E10" s="14">
        <v>2386571</v>
      </c>
      <c r="F10" s="14">
        <v>24531951.93</v>
      </c>
      <c r="G10" s="14">
        <v>22594276.6316</v>
      </c>
      <c r="H10" s="14"/>
      <c r="I10" s="14">
        <v>3753840</v>
      </c>
      <c r="J10" s="7">
        <f t="shared" si="0"/>
        <v>129217713.43660003</v>
      </c>
      <c r="L10" s="15"/>
    </row>
    <row r="11" spans="1:12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32022270</v>
      </c>
      <c r="H11" s="14"/>
      <c r="I11" s="14"/>
      <c r="J11" s="7">
        <f t="shared" si="0"/>
        <v>32022270</v>
      </c>
      <c r="L11" s="15"/>
    </row>
    <row r="12" spans="1:12" ht="35.25" customHeight="1">
      <c r="A12" s="36">
        <v>5</v>
      </c>
      <c r="B12" s="19">
        <v>670005</v>
      </c>
      <c r="C12" s="18" t="s">
        <v>11</v>
      </c>
      <c r="D12" s="14">
        <v>278931739.95999998</v>
      </c>
      <c r="E12" s="14">
        <v>57241474</v>
      </c>
      <c r="F12" s="14">
        <v>300485124.87</v>
      </c>
      <c r="G12" s="14">
        <v>64755977.2817</v>
      </c>
      <c r="H12" s="14"/>
      <c r="I12" s="14"/>
      <c r="J12" s="7">
        <f t="shared" si="0"/>
        <v>644172842.11169994</v>
      </c>
      <c r="L12" s="15"/>
    </row>
    <row r="13" spans="1:12" ht="34.5" customHeight="1">
      <c r="A13" s="36">
        <v>6</v>
      </c>
      <c r="B13" s="17">
        <v>670006</v>
      </c>
      <c r="C13" s="18" t="s">
        <v>47</v>
      </c>
      <c r="D13" s="14">
        <v>8823082.6500000004</v>
      </c>
      <c r="E13" s="14"/>
      <c r="F13" s="14">
        <v>0</v>
      </c>
      <c r="G13" s="14">
        <v>0</v>
      </c>
      <c r="H13" s="14"/>
      <c r="I13" s="14"/>
      <c r="J13" s="7">
        <f t="shared" si="0"/>
        <v>8823082.6500000004</v>
      </c>
      <c r="L13" s="15"/>
    </row>
    <row r="14" spans="1:12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19724930</v>
      </c>
      <c r="H14" s="14"/>
      <c r="I14" s="14"/>
      <c r="J14" s="7">
        <f t="shared" si="0"/>
        <v>19724930</v>
      </c>
      <c r="L14" s="15"/>
    </row>
    <row r="15" spans="1:12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13616150</v>
      </c>
      <c r="H15" s="14"/>
      <c r="I15" s="14"/>
      <c r="J15" s="7">
        <f t="shared" si="0"/>
        <v>13616150</v>
      </c>
      <c r="L15" s="15"/>
    </row>
    <row r="16" spans="1:12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14822980</v>
      </c>
      <c r="H16" s="14"/>
      <c r="I16" s="14"/>
      <c r="J16" s="7">
        <f t="shared" si="0"/>
        <v>14822980</v>
      </c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9302570</v>
      </c>
      <c r="H17" s="14"/>
      <c r="I17" s="14"/>
      <c r="J17" s="7">
        <f t="shared" si="0"/>
        <v>9302570</v>
      </c>
      <c r="L17" s="15"/>
    </row>
    <row r="18" spans="1:12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114115773.42891389</v>
      </c>
      <c r="H18" s="14">
        <v>19321560.931815118</v>
      </c>
      <c r="I18" s="14"/>
      <c r="J18" s="7">
        <f t="shared" si="0"/>
        <v>133437334.36072901</v>
      </c>
      <c r="L18" s="15"/>
    </row>
    <row r="19" spans="1:12" ht="30.75" customHeight="1">
      <c r="A19" s="36">
        <v>12</v>
      </c>
      <c r="B19" s="19">
        <v>670013</v>
      </c>
      <c r="C19" s="18" t="s">
        <v>28</v>
      </c>
      <c r="D19" s="14">
        <v>2042189.3649999995</v>
      </c>
      <c r="E19" s="14"/>
      <c r="F19" s="14">
        <v>1011061.0899999999</v>
      </c>
      <c r="G19" s="14">
        <v>8040636.4103401359</v>
      </c>
      <c r="H19" s="14"/>
      <c r="I19" s="14"/>
      <c r="J19" s="7">
        <f t="shared" si="0"/>
        <v>11093886.865340136</v>
      </c>
      <c r="L19" s="15"/>
    </row>
    <row r="20" spans="1:12" ht="31.5" customHeight="1">
      <c r="A20" s="36">
        <v>13</v>
      </c>
      <c r="B20" s="19">
        <v>670015</v>
      </c>
      <c r="C20" s="18" t="s">
        <v>29</v>
      </c>
      <c r="D20" s="14">
        <v>53785048.548333339</v>
      </c>
      <c r="E20" s="14"/>
      <c r="F20" s="14">
        <v>8940672.1800000016</v>
      </c>
      <c r="G20" s="14">
        <v>165157168.15289629</v>
      </c>
      <c r="H20" s="14"/>
      <c r="I20" s="14"/>
      <c r="J20" s="7">
        <f t="shared" si="0"/>
        <v>227882888.88122964</v>
      </c>
      <c r="L20" s="15"/>
    </row>
    <row r="21" spans="1:12">
      <c r="A21" s="36">
        <v>14</v>
      </c>
      <c r="B21" s="19">
        <v>670017</v>
      </c>
      <c r="C21" s="18" t="s">
        <v>30</v>
      </c>
      <c r="D21" s="14">
        <v>2688284.0599999991</v>
      </c>
      <c r="E21" s="14"/>
      <c r="F21" s="14">
        <v>726536.52999999991</v>
      </c>
      <c r="G21" s="14">
        <v>9801253.9747262206</v>
      </c>
      <c r="H21" s="14"/>
      <c r="I21" s="14"/>
      <c r="J21" s="7">
        <f t="shared" si="0"/>
        <v>13216074.564726219</v>
      </c>
      <c r="L21" s="15"/>
    </row>
    <row r="22" spans="1:12">
      <c r="A22" s="36">
        <v>15</v>
      </c>
      <c r="B22" s="19">
        <v>670018</v>
      </c>
      <c r="C22" s="18" t="s">
        <v>31</v>
      </c>
      <c r="D22" s="14">
        <v>27241126.31499999</v>
      </c>
      <c r="E22" s="14"/>
      <c r="F22" s="14">
        <v>12116588.08</v>
      </c>
      <c r="G22" s="14">
        <v>77676180.561245233</v>
      </c>
      <c r="H22" s="14"/>
      <c r="I22" s="14"/>
      <c r="J22" s="7">
        <f t="shared" si="0"/>
        <v>117033894.95624521</v>
      </c>
      <c r="L22" s="15"/>
    </row>
    <row r="23" spans="1:12">
      <c r="A23" s="36">
        <v>16</v>
      </c>
      <c r="B23" s="19">
        <v>670019</v>
      </c>
      <c r="C23" s="18" t="s">
        <v>32</v>
      </c>
      <c r="D23" s="14">
        <v>291451.42</v>
      </c>
      <c r="E23" s="14"/>
      <c r="F23" s="14">
        <v>389073.20000000007</v>
      </c>
      <c r="G23" s="14">
        <v>661952.05449999997</v>
      </c>
      <c r="H23" s="14"/>
      <c r="I23" s="14"/>
      <c r="J23" s="7">
        <f t="shared" si="0"/>
        <v>1342476.6745000002</v>
      </c>
      <c r="L23" s="15"/>
    </row>
    <row r="24" spans="1:12" ht="22.7" customHeight="1">
      <c r="A24" s="36">
        <v>17</v>
      </c>
      <c r="B24" s="19">
        <v>670020</v>
      </c>
      <c r="C24" s="18" t="s">
        <v>101</v>
      </c>
      <c r="D24" s="14">
        <v>1967482.3699999996</v>
      </c>
      <c r="E24" s="14"/>
      <c r="F24" s="14">
        <v>1006108.1299999999</v>
      </c>
      <c r="G24" s="14">
        <v>8224877.9309557276</v>
      </c>
      <c r="H24" s="14"/>
      <c r="I24" s="14"/>
      <c r="J24" s="7">
        <f t="shared" si="0"/>
        <v>11198468.430955727</v>
      </c>
      <c r="L24" s="15"/>
    </row>
    <row r="25" spans="1:12">
      <c r="A25" s="36">
        <v>18</v>
      </c>
      <c r="B25" s="19">
        <v>670021</v>
      </c>
      <c r="C25" s="18" t="s">
        <v>33</v>
      </c>
      <c r="D25" s="14">
        <v>109346.96</v>
      </c>
      <c r="E25" s="14"/>
      <c r="F25" s="14">
        <v>197211.79</v>
      </c>
      <c r="G25" s="14">
        <v>1162201.7614</v>
      </c>
      <c r="H25" s="14"/>
      <c r="I25" s="14"/>
      <c r="J25" s="7">
        <f t="shared" si="0"/>
        <v>1468760.5114</v>
      </c>
      <c r="L25" s="15"/>
    </row>
    <row r="26" spans="1:12">
      <c r="A26" s="36">
        <v>19</v>
      </c>
      <c r="B26" s="19">
        <v>670022</v>
      </c>
      <c r="C26" s="18" t="s">
        <v>34</v>
      </c>
      <c r="D26" s="14">
        <v>2140424.2066666665</v>
      </c>
      <c r="E26" s="14"/>
      <c r="F26" s="14">
        <v>1148102.6800000002</v>
      </c>
      <c r="G26" s="14">
        <v>11397898.195512258</v>
      </c>
      <c r="H26" s="14"/>
      <c r="I26" s="14"/>
      <c r="J26" s="7">
        <f t="shared" si="0"/>
        <v>14686425.082178924</v>
      </c>
      <c r="L26" s="15"/>
    </row>
    <row r="27" spans="1:12" ht="36" customHeight="1">
      <c r="A27" s="36">
        <v>20</v>
      </c>
      <c r="B27" s="19">
        <v>670023</v>
      </c>
      <c r="C27" s="18" t="s">
        <v>35</v>
      </c>
      <c r="D27" s="14">
        <v>1800367.6099999994</v>
      </c>
      <c r="E27" s="14"/>
      <c r="F27" s="14">
        <v>622691.12</v>
      </c>
      <c r="G27" s="14">
        <v>5270202.8590947846</v>
      </c>
      <c r="H27" s="14"/>
      <c r="I27" s="14"/>
      <c r="J27" s="7">
        <f t="shared" si="0"/>
        <v>7693261.5890947841</v>
      </c>
      <c r="L27" s="15"/>
    </row>
    <row r="28" spans="1:12" ht="36" customHeight="1">
      <c r="A28" s="36">
        <v>21</v>
      </c>
      <c r="B28" s="19">
        <v>670024</v>
      </c>
      <c r="C28" s="18" t="s">
        <v>86</v>
      </c>
      <c r="D28" s="14">
        <v>2168713.88</v>
      </c>
      <c r="E28" s="14"/>
      <c r="F28" s="14">
        <v>1398003.2599999998</v>
      </c>
      <c r="G28" s="14">
        <v>11589174.10041252</v>
      </c>
      <c r="H28" s="14"/>
      <c r="I28" s="14"/>
      <c r="J28" s="7">
        <f t="shared" si="0"/>
        <v>15155891.240412518</v>
      </c>
      <c r="L28" s="15"/>
    </row>
    <row r="29" spans="1:12" ht="36" customHeight="1">
      <c r="A29" s="36">
        <v>22</v>
      </c>
      <c r="B29" s="19">
        <v>670026</v>
      </c>
      <c r="C29" s="18" t="s">
        <v>77</v>
      </c>
      <c r="D29" s="14">
        <v>18159240.235000014</v>
      </c>
      <c r="E29" s="14"/>
      <c r="F29" s="14">
        <v>5530363.0500000007</v>
      </c>
      <c r="G29" s="14">
        <v>60272298.781092681</v>
      </c>
      <c r="H29" s="14"/>
      <c r="I29" s="14"/>
      <c r="J29" s="7">
        <f t="shared" si="0"/>
        <v>83961902.0660927</v>
      </c>
      <c r="L29" s="15"/>
    </row>
    <row r="30" spans="1:12" ht="36" customHeight="1">
      <c r="A30" s="36">
        <v>23</v>
      </c>
      <c r="B30" s="19">
        <v>670027</v>
      </c>
      <c r="C30" s="18" t="s">
        <v>38</v>
      </c>
      <c r="D30" s="14">
        <v>155240356.06333297</v>
      </c>
      <c r="E30" s="14"/>
      <c r="F30" s="14">
        <v>21999363.469999995</v>
      </c>
      <c r="G30" s="14">
        <v>245465831.60445255</v>
      </c>
      <c r="H30" s="14"/>
      <c r="I30" s="14"/>
      <c r="J30" s="7">
        <f t="shared" si="0"/>
        <v>422705551.13778555</v>
      </c>
      <c r="L30" s="15"/>
    </row>
    <row r="31" spans="1:12" ht="36" customHeight="1">
      <c r="A31" s="36">
        <v>24</v>
      </c>
      <c r="B31" s="19">
        <v>670028</v>
      </c>
      <c r="C31" s="18" t="s">
        <v>39</v>
      </c>
      <c r="D31" s="14">
        <v>4661077.3216666654</v>
      </c>
      <c r="E31" s="14"/>
      <c r="F31" s="14">
        <v>1095245.3100000003</v>
      </c>
      <c r="G31" s="14">
        <v>9867631.0393248461</v>
      </c>
      <c r="H31" s="14"/>
      <c r="I31" s="14"/>
      <c r="J31" s="7">
        <f t="shared" si="0"/>
        <v>15623953.670991512</v>
      </c>
      <c r="L31" s="15"/>
    </row>
    <row r="32" spans="1:12" ht="21" customHeight="1">
      <c r="A32" s="36">
        <v>25</v>
      </c>
      <c r="B32" s="20">
        <v>670029</v>
      </c>
      <c r="C32" s="21" t="s">
        <v>87</v>
      </c>
      <c r="D32" s="14">
        <v>188788341.2100001</v>
      </c>
      <c r="E32" s="14"/>
      <c r="F32" s="14">
        <v>16399720.16</v>
      </c>
      <c r="G32" s="14">
        <v>228797228.35842893</v>
      </c>
      <c r="H32" s="14"/>
      <c r="I32" s="14"/>
      <c r="J32" s="7">
        <f t="shared" si="0"/>
        <v>433985289.72842902</v>
      </c>
      <c r="L32" s="15"/>
    </row>
    <row r="33" spans="1:12">
      <c r="A33" s="36">
        <v>26</v>
      </c>
      <c r="B33" s="19">
        <v>670030</v>
      </c>
      <c r="C33" s="18" t="s">
        <v>100</v>
      </c>
      <c r="D33" s="14">
        <v>27450031.33166666</v>
      </c>
      <c r="E33" s="14"/>
      <c r="F33" s="14">
        <v>10183071.749999994</v>
      </c>
      <c r="G33" s="14">
        <v>89036841.222250536</v>
      </c>
      <c r="H33" s="14"/>
      <c r="I33" s="14"/>
      <c r="J33" s="7">
        <f t="shared" si="0"/>
        <v>126669944.3039172</v>
      </c>
      <c r="L33" s="15"/>
    </row>
    <row r="34" spans="1:12">
      <c r="A34" s="36">
        <v>27</v>
      </c>
      <c r="B34" s="19">
        <v>670033</v>
      </c>
      <c r="C34" s="18" t="s">
        <v>42</v>
      </c>
      <c r="D34" s="14">
        <v>1861650.0000000002</v>
      </c>
      <c r="E34" s="14"/>
      <c r="F34" s="14">
        <v>499984.81</v>
      </c>
      <c r="G34" s="14">
        <v>3416686.1280027581</v>
      </c>
      <c r="H34" s="14"/>
      <c r="I34" s="14"/>
      <c r="J34" s="7">
        <f t="shared" si="0"/>
        <v>5778320.9380027577</v>
      </c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v>1133626.45</v>
      </c>
      <c r="E35" s="14"/>
      <c r="F35" s="14">
        <v>548982.77</v>
      </c>
      <c r="G35" s="14">
        <v>2596544.4004000002</v>
      </c>
      <c r="H35" s="14"/>
      <c r="I35" s="14"/>
      <c r="J35" s="7">
        <f t="shared" si="0"/>
        <v>4279153.6204000004</v>
      </c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v>53166309.265000001</v>
      </c>
      <c r="E36" s="14"/>
      <c r="F36" s="14">
        <v>10004465.24</v>
      </c>
      <c r="G36" s="14">
        <v>97449946.129017442</v>
      </c>
      <c r="H36" s="14"/>
      <c r="I36" s="14"/>
      <c r="J36" s="7">
        <f t="shared" si="0"/>
        <v>160620720.63401744</v>
      </c>
      <c r="L36" s="15"/>
    </row>
    <row r="37" spans="1:12">
      <c r="A37" s="36">
        <v>30</v>
      </c>
      <c r="B37" s="19">
        <v>670037</v>
      </c>
      <c r="C37" s="18" t="s">
        <v>36</v>
      </c>
      <c r="D37" s="14">
        <v>474966.63999999996</v>
      </c>
      <c r="E37" s="14"/>
      <c r="F37" s="14">
        <v>294329.81</v>
      </c>
      <c r="G37" s="14">
        <v>791385.71189999999</v>
      </c>
      <c r="H37" s="14"/>
      <c r="I37" s="14"/>
      <c r="J37" s="7">
        <f t="shared" si="0"/>
        <v>1560682.1618999999</v>
      </c>
      <c r="L37" s="15"/>
    </row>
    <row r="38" spans="1:12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7204346.3799999999</v>
      </c>
      <c r="G38" s="14">
        <v>105280479.49083339</v>
      </c>
      <c r="H38" s="14"/>
      <c r="I38" s="14"/>
      <c r="J38" s="7">
        <f t="shared" si="0"/>
        <v>112484825.87083338</v>
      </c>
      <c r="L38" s="15"/>
    </row>
    <row r="39" spans="1:12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13679844.180000003</v>
      </c>
      <c r="G39" s="14">
        <v>78691609.917127997</v>
      </c>
      <c r="H39" s="14"/>
      <c r="I39" s="14"/>
      <c r="J39" s="7">
        <f t="shared" si="0"/>
        <v>92371454.097128004</v>
      </c>
      <c r="L39" s="15"/>
    </row>
    <row r="40" spans="1:12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5489642.1600000001</v>
      </c>
      <c r="G40" s="14">
        <v>82611940.662402377</v>
      </c>
      <c r="H40" s="14"/>
      <c r="I40" s="14"/>
      <c r="J40" s="7">
        <f t="shared" si="0"/>
        <v>88101582.822402373</v>
      </c>
      <c r="L40" s="15"/>
    </row>
    <row r="41" spans="1:12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5539874.8200000003</v>
      </c>
      <c r="G41" s="14">
        <v>50803360.430197448</v>
      </c>
      <c r="H41" s="14"/>
      <c r="I41" s="14"/>
      <c r="J41" s="7">
        <f t="shared" si="0"/>
        <v>56343235.250197448</v>
      </c>
      <c r="L41" s="15"/>
    </row>
    <row r="42" spans="1:12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2822563.35</v>
      </c>
      <c r="G42" s="14">
        <v>31412264.149998087</v>
      </c>
      <c r="H42" s="14"/>
      <c r="I42" s="14"/>
      <c r="J42" s="7">
        <f t="shared" si="0"/>
        <v>34234827.499998085</v>
      </c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2119197.7600000002</v>
      </c>
      <c r="G43" s="14">
        <v>24245433.623486016</v>
      </c>
      <c r="H43" s="14"/>
      <c r="I43" s="14"/>
      <c r="J43" s="7">
        <f t="shared" si="0"/>
        <v>26364631.383486018</v>
      </c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14273314.900000002</v>
      </c>
      <c r="G44" s="14">
        <v>64925310.214053802</v>
      </c>
      <c r="H44" s="14"/>
      <c r="I44" s="14"/>
      <c r="J44" s="7">
        <f t="shared" si="0"/>
        <v>79198625.114053801</v>
      </c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33454300</v>
      </c>
      <c r="H45" s="14"/>
      <c r="I45" s="14"/>
      <c r="J45" s="7">
        <f t="shared" si="0"/>
        <v>33454300</v>
      </c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25495320</v>
      </c>
      <c r="H46" s="14"/>
      <c r="I46" s="14"/>
      <c r="J46" s="7">
        <f t="shared" si="0"/>
        <v>25495320</v>
      </c>
      <c r="L46" s="15"/>
    </row>
    <row r="47" spans="1:12" ht="33.6" customHeight="1">
      <c r="A47" s="36">
        <v>40</v>
      </c>
      <c r="B47" s="19">
        <v>670048</v>
      </c>
      <c r="C47" s="18" t="s">
        <v>16</v>
      </c>
      <c r="D47" s="14">
        <v>344101503.81499994</v>
      </c>
      <c r="E47" s="14">
        <v>52569255</v>
      </c>
      <c r="F47" s="14">
        <v>17140940.190532725</v>
      </c>
      <c r="G47" s="14">
        <v>65031804.081599995</v>
      </c>
      <c r="H47" s="14"/>
      <c r="I47" s="14"/>
      <c r="J47" s="7">
        <f t="shared" si="0"/>
        <v>426274248.08713269</v>
      </c>
      <c r="L47" s="15"/>
    </row>
    <row r="48" spans="1:12" ht="21" customHeight="1">
      <c r="A48" s="36">
        <v>41</v>
      </c>
      <c r="B48" s="19">
        <v>670049</v>
      </c>
      <c r="C48" s="18" t="s">
        <v>88</v>
      </c>
      <c r="D48" s="14">
        <v>27666632.148333341</v>
      </c>
      <c r="E48" s="14"/>
      <c r="F48" s="14">
        <v>818544.72</v>
      </c>
      <c r="G48" s="14">
        <v>39268305.355099998</v>
      </c>
      <c r="H48" s="14"/>
      <c r="I48" s="14"/>
      <c r="J48" s="7">
        <f t="shared" si="0"/>
        <v>67753482.223433346</v>
      </c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v>30159966.080000006</v>
      </c>
      <c r="E49" s="14"/>
      <c r="F49" s="14">
        <v>0</v>
      </c>
      <c r="G49" s="14">
        <v>1552668</v>
      </c>
      <c r="H49" s="14"/>
      <c r="I49" s="14"/>
      <c r="J49" s="7">
        <f t="shared" si="0"/>
        <v>31712634.080000006</v>
      </c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47096630</v>
      </c>
      <c r="H50" s="14"/>
      <c r="I50" s="14"/>
      <c r="J50" s="7">
        <f t="shared" si="0"/>
        <v>47096630</v>
      </c>
      <c r="L50" s="15"/>
    </row>
    <row r="51" spans="1:12" ht="21.75" customHeight="1">
      <c r="A51" s="36">
        <v>44</v>
      </c>
      <c r="B51" s="20">
        <v>670052</v>
      </c>
      <c r="C51" s="21" t="s">
        <v>89</v>
      </c>
      <c r="D51" s="14">
        <v>53001817.649999991</v>
      </c>
      <c r="E51" s="14"/>
      <c r="F51" s="14">
        <v>15094652.640000001</v>
      </c>
      <c r="G51" s="14">
        <v>217924519.94602597</v>
      </c>
      <c r="H51" s="14"/>
      <c r="I51" s="14"/>
      <c r="J51" s="7">
        <f t="shared" si="0"/>
        <v>286020990.23602593</v>
      </c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v>4575636.6400000006</v>
      </c>
      <c r="E52" s="14"/>
      <c r="F52" s="14">
        <v>3976091.8000000012</v>
      </c>
      <c r="G52" s="14">
        <v>55922558.369297162</v>
      </c>
      <c r="H52" s="14"/>
      <c r="I52" s="14"/>
      <c r="J52" s="7">
        <f t="shared" si="0"/>
        <v>64474286.809297159</v>
      </c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v>292831201.52999997</v>
      </c>
      <c r="E53" s="14">
        <v>59874272</v>
      </c>
      <c r="F53" s="14">
        <v>0</v>
      </c>
      <c r="G53" s="14">
        <v>30676883.680399999</v>
      </c>
      <c r="H53" s="14"/>
      <c r="I53" s="14"/>
      <c r="J53" s="7">
        <f t="shared" si="0"/>
        <v>323508085.21039999</v>
      </c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1022759.1375</v>
      </c>
      <c r="H54" s="14"/>
      <c r="I54" s="14"/>
      <c r="J54" s="7">
        <f t="shared" si="0"/>
        <v>1022759.1375</v>
      </c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196580.57</v>
      </c>
      <c r="G55" s="14">
        <v>2268600.9265999999</v>
      </c>
      <c r="H55" s="14"/>
      <c r="I55" s="14"/>
      <c r="J55" s="7">
        <f t="shared" si="0"/>
        <v>2465181.4965999997</v>
      </c>
      <c r="L55" s="15"/>
    </row>
    <row r="56" spans="1:12" ht="30.6" customHeight="1">
      <c r="A56" s="36">
        <v>49</v>
      </c>
      <c r="B56" s="19">
        <v>670057</v>
      </c>
      <c r="C56" s="18" t="s">
        <v>90</v>
      </c>
      <c r="D56" s="14">
        <v>144684300.31</v>
      </c>
      <c r="E56" s="14">
        <v>21556547</v>
      </c>
      <c r="F56" s="14">
        <v>13697641.069999995</v>
      </c>
      <c r="G56" s="14">
        <v>35373730.129003108</v>
      </c>
      <c r="H56" s="14"/>
      <c r="I56" s="14"/>
      <c r="J56" s="7">
        <f t="shared" si="0"/>
        <v>193755671.5090031</v>
      </c>
      <c r="L56" s="15"/>
    </row>
    <row r="57" spans="1:12" ht="30" customHeight="1">
      <c r="A57" s="36">
        <v>50</v>
      </c>
      <c r="B57" s="19">
        <v>670059</v>
      </c>
      <c r="C57" s="18" t="s">
        <v>13</v>
      </c>
      <c r="D57" s="14">
        <v>36446786.960000001</v>
      </c>
      <c r="E57" s="14"/>
      <c r="F57" s="14">
        <v>0</v>
      </c>
      <c r="G57" s="14">
        <v>4231330.0076000001</v>
      </c>
      <c r="H57" s="14"/>
      <c r="I57" s="14"/>
      <c r="J57" s="7">
        <f t="shared" si="0"/>
        <v>40678116.967600003</v>
      </c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707727.66390000004</v>
      </c>
      <c r="H58" s="14"/>
      <c r="I58" s="14"/>
      <c r="J58" s="7">
        <f t="shared" si="0"/>
        <v>707727.66390000004</v>
      </c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1453012.96</v>
      </c>
      <c r="G59" s="14">
        <v>844914.86</v>
      </c>
      <c r="H59" s="14"/>
      <c r="I59" s="14"/>
      <c r="J59" s="7">
        <f t="shared" si="0"/>
        <v>2297927.8199999998</v>
      </c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415240297.9353748</v>
      </c>
      <c r="I60" s="14"/>
      <c r="J60" s="7">
        <f t="shared" si="0"/>
        <v>415240297.9353748</v>
      </c>
      <c r="L60" s="15"/>
    </row>
    <row r="61" spans="1:12" ht="32.25" customHeight="1">
      <c r="A61" s="36">
        <v>54</v>
      </c>
      <c r="B61" s="19">
        <v>670067</v>
      </c>
      <c r="C61" s="18" t="s">
        <v>51</v>
      </c>
      <c r="D61" s="14">
        <v>1868967.0099999998</v>
      </c>
      <c r="E61" s="14"/>
      <c r="F61" s="14">
        <v>3856767.36</v>
      </c>
      <c r="G61" s="14">
        <v>8114903.0857999995</v>
      </c>
      <c r="H61" s="14"/>
      <c r="I61" s="14"/>
      <c r="J61" s="7">
        <f t="shared" si="0"/>
        <v>13840637.455799999</v>
      </c>
      <c r="L61" s="15"/>
    </row>
    <row r="62" spans="1:12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3868654.66</v>
      </c>
      <c r="G62" s="14">
        <v>0</v>
      </c>
      <c r="H62" s="14"/>
      <c r="I62" s="14"/>
      <c r="J62" s="7">
        <f t="shared" si="0"/>
        <v>3868654.66</v>
      </c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3917148.2300999998</v>
      </c>
      <c r="H63" s="14"/>
      <c r="I63" s="14"/>
      <c r="J63" s="7">
        <f t="shared" si="0"/>
        <v>3917148.2300999998</v>
      </c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5858791.0300000003</v>
      </c>
      <c r="G64" s="14">
        <v>0</v>
      </c>
      <c r="H64" s="14"/>
      <c r="I64" s="14"/>
      <c r="J64" s="7">
        <f t="shared" si="0"/>
        <v>5858791.0300000003</v>
      </c>
      <c r="L64" s="15"/>
    </row>
    <row r="65" spans="1:12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3765500</v>
      </c>
      <c r="H65" s="14"/>
      <c r="I65" s="14"/>
      <c r="J65" s="7">
        <f t="shared" si="0"/>
        <v>3765500</v>
      </c>
      <c r="L65" s="15"/>
    </row>
    <row r="66" spans="1:12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9511525</v>
      </c>
      <c r="H66" s="14"/>
      <c r="I66" s="14"/>
      <c r="J66" s="7">
        <f t="shared" si="0"/>
        <v>9511525</v>
      </c>
      <c r="L66" s="15"/>
    </row>
    <row r="67" spans="1:12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68953488.306773096</v>
      </c>
      <c r="G67" s="14">
        <v>5647.6468999999997</v>
      </c>
      <c r="H67" s="14"/>
      <c r="I67" s="14"/>
      <c r="J67" s="7">
        <f t="shared" si="0"/>
        <v>68959135.953673095</v>
      </c>
      <c r="L67" s="15"/>
    </row>
    <row r="68" spans="1:12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1811945</v>
      </c>
      <c r="H68" s="14"/>
      <c r="I68" s="14"/>
      <c r="J68" s="7">
        <f t="shared" si="0"/>
        <v>1811945</v>
      </c>
      <c r="L68" s="15"/>
    </row>
    <row r="69" spans="1:12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42794140.818000004</v>
      </c>
      <c r="G69" s="14">
        <v>0</v>
      </c>
      <c r="H69" s="14"/>
      <c r="I69" s="14"/>
      <c r="J69" s="7">
        <f t="shared" si="0"/>
        <v>42794140.818000004</v>
      </c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1218438.8399999999</v>
      </c>
      <c r="G70" s="14">
        <v>5878599.3166000005</v>
      </c>
      <c r="H70" s="14"/>
      <c r="I70" s="14"/>
      <c r="J70" s="7">
        <f t="shared" si="0"/>
        <v>7097038.1566000003</v>
      </c>
      <c r="L70" s="15"/>
    </row>
    <row r="71" spans="1:12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3403750.0499999989</v>
      </c>
      <c r="G71" s="14">
        <v>33103379.098999579</v>
      </c>
      <c r="H71" s="14"/>
      <c r="I71" s="14"/>
      <c r="J71" s="7">
        <f t="shared" si="0"/>
        <v>36507129.148999579</v>
      </c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42700.659</v>
      </c>
      <c r="H73" s="14"/>
      <c r="I73" s="14"/>
      <c r="J73" s="7">
        <f t="shared" ref="J73:J92" si="1">D73+F73+G73+H73+I73</f>
        <v>42700.659</v>
      </c>
      <c r="L73" s="15"/>
    </row>
    <row r="74" spans="1:12" ht="22.15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  <c r="L74" s="15"/>
    </row>
    <row r="75" spans="1:12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398866.58999999997</v>
      </c>
      <c r="H75" s="14"/>
      <c r="I75" s="14"/>
      <c r="J75" s="7">
        <f t="shared" si="1"/>
        <v>398866.58999999997</v>
      </c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  <c r="L76" s="15"/>
    </row>
    <row r="77" spans="1:12" ht="42.7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20151753.16</v>
      </c>
      <c r="G77" s="14">
        <v>0</v>
      </c>
      <c r="H77" s="14"/>
      <c r="I77" s="14"/>
      <c r="J77" s="7">
        <f t="shared" si="1"/>
        <v>20151753.16</v>
      </c>
      <c r="L77" s="15"/>
    </row>
    <row r="78" spans="1:12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14322320.25270432</v>
      </c>
      <c r="G78" s="14">
        <v>0</v>
      </c>
      <c r="H78" s="14"/>
      <c r="I78" s="14"/>
      <c r="J78" s="7">
        <f t="shared" si="1"/>
        <v>14322320.25270432</v>
      </c>
      <c r="L78" s="15"/>
    </row>
    <row r="79" spans="1:12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149680.70000000001</v>
      </c>
      <c r="H79" s="14"/>
      <c r="I79" s="14"/>
      <c r="J79" s="7">
        <f t="shared" si="1"/>
        <v>149680.70000000001</v>
      </c>
      <c r="L79" s="15"/>
    </row>
    <row r="80" spans="1:12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  <c r="L80" s="15"/>
    </row>
    <row r="81" spans="1:12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2853965.1</v>
      </c>
      <c r="G81" s="14">
        <v>10060754.350410324</v>
      </c>
      <c r="H81" s="14"/>
      <c r="I81" s="14"/>
      <c r="J81" s="7">
        <f t="shared" si="1"/>
        <v>12914719.450410323</v>
      </c>
      <c r="L81" s="15"/>
    </row>
    <row r="82" spans="1:12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12649743</v>
      </c>
      <c r="H82" s="14"/>
      <c r="I82" s="14"/>
      <c r="J82" s="7">
        <f t="shared" si="1"/>
        <v>12649743</v>
      </c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7104941.6600000001</v>
      </c>
      <c r="H83" s="14"/>
      <c r="I83" s="14"/>
      <c r="J83" s="7">
        <f t="shared" si="1"/>
        <v>7104941.6600000001</v>
      </c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  <c r="L84" s="15"/>
    </row>
    <row r="85" spans="1:12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3474736</v>
      </c>
      <c r="H85" s="14"/>
      <c r="I85" s="14"/>
      <c r="J85" s="7">
        <f t="shared" si="1"/>
        <v>3474736</v>
      </c>
      <c r="L85" s="15"/>
    </row>
    <row r="86" spans="1:12">
      <c r="A86" s="36">
        <v>79</v>
      </c>
      <c r="B86" s="17">
        <v>670147</v>
      </c>
      <c r="C86" s="29" t="s">
        <v>70</v>
      </c>
      <c r="D86" s="14">
        <v>48892762.57</v>
      </c>
      <c r="E86" s="14"/>
      <c r="F86" s="14">
        <v>0</v>
      </c>
      <c r="G86" s="14">
        <v>1508437</v>
      </c>
      <c r="H86" s="14"/>
      <c r="I86" s="14"/>
      <c r="J86" s="7">
        <f t="shared" si="1"/>
        <v>50401199.57</v>
      </c>
      <c r="L86" s="15"/>
    </row>
    <row r="87" spans="1:12">
      <c r="A87" s="36">
        <v>80</v>
      </c>
      <c r="B87" s="17">
        <v>670148</v>
      </c>
      <c r="C87" s="30" t="s">
        <v>97</v>
      </c>
      <c r="D87" s="14">
        <v>7172108.1599999992</v>
      </c>
      <c r="E87" s="14"/>
      <c r="F87" s="14">
        <v>0</v>
      </c>
      <c r="G87" s="14">
        <v>0</v>
      </c>
      <c r="H87" s="14"/>
      <c r="I87" s="14"/>
      <c r="J87" s="7">
        <f t="shared" si="1"/>
        <v>7172108.1599999992</v>
      </c>
      <c r="L87" s="15"/>
    </row>
    <row r="88" spans="1:12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  <c r="L88" s="15"/>
    </row>
    <row r="89" spans="1:12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  <c r="L89" s="15"/>
    </row>
    <row r="90" spans="1:12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7691401.4399999995</v>
      </c>
      <c r="G90" s="14">
        <v>0</v>
      </c>
      <c r="H90" s="14"/>
      <c r="I90" s="14"/>
      <c r="J90" s="7">
        <f t="shared" si="1"/>
        <v>7691401.4399999995</v>
      </c>
      <c r="L90" s="15"/>
    </row>
    <row r="91" spans="1:12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4196392</v>
      </c>
      <c r="H91" s="14"/>
      <c r="I91" s="14"/>
      <c r="J91" s="7">
        <f t="shared" si="1"/>
        <v>4196392</v>
      </c>
      <c r="L91" s="15"/>
    </row>
    <row r="92" spans="1:12" ht="29.25" customHeight="1">
      <c r="A92" s="36">
        <v>85</v>
      </c>
      <c r="B92" s="19">
        <v>670157</v>
      </c>
      <c r="C92" s="18" t="s">
        <v>99</v>
      </c>
      <c r="D92" s="14">
        <v>202117751.61666682</v>
      </c>
      <c r="E92" s="14"/>
      <c r="F92" s="14">
        <v>20961752.240000006</v>
      </c>
      <c r="G92" s="14">
        <v>275660810.00572151</v>
      </c>
      <c r="H92" s="14"/>
      <c r="I92" s="14"/>
      <c r="J92" s="7">
        <f t="shared" si="1"/>
        <v>498740313.86238837</v>
      </c>
      <c r="L92" s="15"/>
    </row>
    <row r="93" spans="1:12">
      <c r="A93" s="36"/>
      <c r="B93" s="31"/>
      <c r="C93" s="11" t="s">
        <v>69</v>
      </c>
      <c r="D93" s="7">
        <f>SUM(D8:D92)</f>
        <v>2782281845.2066679</v>
      </c>
      <c r="E93" s="7">
        <f t="shared" ref="E93:J93" si="2">SUM(E8:E92)</f>
        <v>335073270</v>
      </c>
      <c r="F93" s="7">
        <f t="shared" si="2"/>
        <v>754656583.65801013</v>
      </c>
      <c r="G93" s="7">
        <f t="shared" si="2"/>
        <v>2745962985.8812227</v>
      </c>
      <c r="H93" s="7">
        <f t="shared" si="2"/>
        <v>434561858.86718988</v>
      </c>
      <c r="I93" s="7">
        <f t="shared" ref="I93" si="3">SUM(I8:I92)</f>
        <v>7532180</v>
      </c>
      <c r="J93" s="7">
        <f t="shared" si="2"/>
        <v>6724995453.6130877</v>
      </c>
      <c r="L93" s="15"/>
    </row>
    <row r="94" spans="1:12">
      <c r="H94" s="15"/>
      <c r="I94" s="15"/>
      <c r="J94" s="9"/>
    </row>
    <row r="95" spans="1:12">
      <c r="D95" s="15"/>
      <c r="E95" s="15"/>
      <c r="F95" s="15"/>
      <c r="G95" s="15"/>
      <c r="H95" s="15"/>
      <c r="I95" s="15"/>
      <c r="J95" s="15"/>
    </row>
    <row r="96" spans="1:12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2023-06-30T11:48:56Z</cp:lastPrinted>
  <dcterms:created xsi:type="dcterms:W3CDTF">2021-07-01T15:06:33Z</dcterms:created>
  <dcterms:modified xsi:type="dcterms:W3CDTF">2023-09-01T10:14:18Z</dcterms:modified>
</cp:coreProperties>
</file>