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22935" windowHeight="9480" activeTab="1"/>
  </bookViews>
  <sheets>
    <sheet name="оценка" sheetId="1" r:id="rId1"/>
    <sheet name="результат" sheetId="2" r:id="rId2"/>
  </sheets>
  <definedNames>
    <definedName name="_xlnm.Print_Area" localSheetId="0">оценка!$A$1:$AB$66</definedName>
  </definedNames>
  <calcPr calcId="125725"/>
</workbook>
</file>

<file path=xl/calcChain.xml><?xml version="1.0" encoding="utf-8"?>
<calcChain xmlns="http://schemas.openxmlformats.org/spreadsheetml/2006/main">
  <c r="W33" i="1"/>
  <c r="W32"/>
  <c r="W22"/>
  <c r="W21"/>
  <c r="Z37" l="1"/>
  <c r="W37"/>
  <c r="Z35" l="1"/>
  <c r="Z34"/>
  <c r="Z33"/>
  <c r="Z32"/>
  <c r="Z31"/>
  <c r="Z30"/>
  <c r="Z29"/>
  <c r="Z28"/>
  <c r="Z27"/>
  <c r="Z26"/>
  <c r="Z25"/>
  <c r="Z24"/>
  <c r="Z23"/>
  <c r="Z22"/>
  <c r="Z21"/>
  <c r="Z20"/>
  <c r="Z19"/>
  <c r="Z18"/>
  <c r="Y36"/>
  <c r="Y20" l="1"/>
  <c r="I20"/>
  <c r="F20"/>
  <c r="J20" l="1"/>
  <c r="Y37"/>
  <c r="I37"/>
  <c r="F37"/>
  <c r="I36"/>
  <c r="F36"/>
  <c r="Y35"/>
  <c r="I35"/>
  <c r="F35"/>
  <c r="Y34"/>
  <c r="I34"/>
  <c r="F34"/>
  <c r="Y33"/>
  <c r="I33"/>
  <c r="F33"/>
  <c r="Y32"/>
  <c r="I32"/>
  <c r="F32"/>
  <c r="Y31"/>
  <c r="I31"/>
  <c r="F31"/>
  <c r="Y30"/>
  <c r="I30"/>
  <c r="F30"/>
  <c r="Y29"/>
  <c r="I29"/>
  <c r="F29"/>
  <c r="Y28"/>
  <c r="I28"/>
  <c r="F28"/>
  <c r="Y27"/>
  <c r="I27"/>
  <c r="F27"/>
  <c r="Y26"/>
  <c r="I26"/>
  <c r="F26"/>
  <c r="Y25"/>
  <c r="I25"/>
  <c r="F25"/>
  <c r="Y24"/>
  <c r="I24"/>
  <c r="F24"/>
  <c r="Y23"/>
  <c r="I23"/>
  <c r="F23"/>
  <c r="Y22"/>
  <c r="I22"/>
  <c r="F22"/>
  <c r="Y21"/>
  <c r="I21"/>
  <c r="F21"/>
  <c r="Y19"/>
  <c r="I19"/>
  <c r="F19"/>
  <c r="Y18"/>
  <c r="I18"/>
  <c r="F18"/>
  <c r="T17"/>
  <c r="I17"/>
  <c r="F17"/>
  <c r="O16"/>
  <c r="I16"/>
  <c r="F16"/>
  <c r="O15"/>
  <c r="I15"/>
  <c r="F15"/>
  <c r="O14"/>
  <c r="I14"/>
  <c r="F14"/>
  <c r="O13"/>
  <c r="I13"/>
  <c r="F13"/>
  <c r="O12"/>
  <c r="I12"/>
  <c r="F12"/>
  <c r="O11"/>
  <c r="I11"/>
  <c r="F11"/>
  <c r="O10"/>
  <c r="I10"/>
  <c r="F10"/>
  <c r="O9"/>
  <c r="I9"/>
  <c r="F9"/>
  <c r="J9" l="1"/>
  <c r="J34"/>
  <c r="J24"/>
  <c r="J25"/>
  <c r="J35"/>
  <c r="J21"/>
  <c r="J27"/>
  <c r="J31"/>
  <c r="J17"/>
  <c r="J26"/>
  <c r="J29"/>
  <c r="J37"/>
  <c r="J12"/>
  <c r="J23"/>
  <c r="J32"/>
  <c r="J30"/>
  <c r="J22"/>
  <c r="J18"/>
  <c r="J33"/>
  <c r="J13"/>
  <c r="J11"/>
  <c r="J14"/>
  <c r="J16"/>
  <c r="J19"/>
  <c r="J15"/>
  <c r="J28"/>
  <c r="J10"/>
  <c r="J36"/>
</calcChain>
</file>

<file path=xl/sharedStrings.xml><?xml version="1.0" encoding="utf-8"?>
<sst xmlns="http://schemas.openxmlformats.org/spreadsheetml/2006/main" count="492" uniqueCount="125">
  <si>
    <t>Наименование групп медицинских организаций</t>
  </si>
  <si>
    <t>Наименование МО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</si>
  <si>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</si>
  <si>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</si>
  <si>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</si>
  <si>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</si>
  <si>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>%</t>
  </si>
  <si>
    <t>% средний (для учета результативности &gt;=90)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</si>
  <si>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</si>
  <si>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</si>
  <si>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</si>
  <si>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</si>
  <si>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</si>
  <si>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ОГБУЗ "Консультативно-диагностическая поликлиника №1"</t>
  </si>
  <si>
    <t>-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</si>
  <si>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</si>
  <si>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</si>
  <si>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</si>
  <si>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</si>
  <si>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</si>
  <si>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</si>
  <si>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ООО «Альфамед»</t>
  </si>
  <si>
    <t>ОГБУЗ "Детская клиническая больница"</t>
  </si>
  <si>
    <t>ОГБУЗ "Велижская ЦРБ"</t>
  </si>
  <si>
    <t>ОГБУЗ "Вяземская ЦРБ"</t>
  </si>
  <si>
    <t>ОГБУЗ "Демидовская ЦРБ"</t>
  </si>
  <si>
    <t>ОГБУЗ "Дорогобужская ЦРБ"</t>
  </si>
  <si>
    <t>ОГБУЗ "Гагаринская ЦРБ"</t>
  </si>
  <si>
    <t>ОГБУЗ "Ельнинская МБ"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</si>
  <si>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</si>
  <si>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</si>
  <si>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</si>
  <si>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</si>
  <si>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</si>
  <si>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</si>
  <si>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</si>
  <si>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</si>
  <si>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"Сычевская МБ"</t>
  </si>
  <si>
    <t>ОГБУЗ "Хиславичская ЦРБ"</t>
  </si>
  <si>
    <t>ОГБУЗ "Ярцевская ЦРБ"</t>
  </si>
  <si>
    <t xml:space="preserve">ЧУЗ Клиническая больница "РЖД-Медицина" г.Смоленск </t>
  </si>
  <si>
    <t xml:space="preserve">ФГБУЗ "МСЧ № 135" ФМБА России </t>
  </si>
  <si>
    <t>МЧУДПО "Клиника Медекс Смоленск"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</si>
  <si>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</si>
  <si>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</si>
  <si>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</si>
  <si>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 xml:space="preserve">план посещений </t>
  </si>
  <si>
    <t xml:space="preserve">факт посещений </t>
  </si>
  <si>
    <t xml:space="preserve">план обращений </t>
  </si>
  <si>
    <t xml:space="preserve">факт обращений </t>
  </si>
  <si>
    <t>1 группа (выполнено до 40 процентов)</t>
  </si>
  <si>
    <t>2 группа (выполнено от 40 процентов (включительно) до 60  процентов показателей результативности)</t>
  </si>
  <si>
    <t>предусмотрена</t>
  </si>
  <si>
    <t>не предусмотрена</t>
  </si>
  <si>
    <t xml:space="preserve">3 группа (выполнено от 60 процентов (включительно) </t>
  </si>
  <si>
    <t>№ п/п</t>
  </si>
  <si>
    <t>Выполнение показателей результативности, %</t>
  </si>
  <si>
    <t>Выполнение объёмов медицинской помощи, %</t>
  </si>
  <si>
    <t>Коэфициент к размеру выплат (выполнение объемов от 90% и выше-1,0,  от 80 - 90% -0,9, ниже 80% - 0,8</t>
  </si>
  <si>
    <t>Выплата по результатам оценки</t>
  </si>
  <si>
    <t>Выпонение объемов амбулаторно-поликлинической помощи за декабрь 2022 - май  2023 года</t>
  </si>
  <si>
    <t>3 группа медицинских организаций (взрослое, детское население и оказание акушерско - гинекологической помощи)</t>
  </si>
  <si>
    <t>Приложение № 10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</si>
  <si>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</si>
  <si>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</si>
  <si>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</si>
  <si>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</si>
  <si>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</si>
  <si>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</si>
  <si>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</si>
  <si>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</si>
  <si>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</si>
  <si>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</si>
  <si>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</si>
  <si>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</si>
  <si>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</si>
  <si>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</si>
  <si>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</si>
  <si>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</si>
  <si>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</si>
  <si>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</si>
  <si>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</si>
  <si>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</si>
  <si>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</si>
  <si>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</si>
  <si>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</si>
  <si>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 xml:space="preserve">Оценка выполнения показателей результативности деятельности медицинских организаций за период декабрь 2022 года по август 2023 года </t>
  </si>
  <si>
    <t>0-17</t>
  </si>
  <si>
    <t>30-69</t>
  </si>
  <si>
    <t>Динамика показателя смертности, % (увеличение показателя  - выплата не предусмотрена , уменьшение или без динамики- выплата предусмотрена, )</t>
  </si>
  <si>
    <t>1,2,5,6,9,10,11,12,16,17,18, 25</t>
  </si>
  <si>
    <t>1,6,7,8,12,13,20,25</t>
  </si>
  <si>
    <t>*</t>
  </si>
  <si>
    <t>В случае, когда группа показателей результативности одного из блоков неприменима для конкретной медицинской организации и (или) отчетного периода, суммарный максимальный балл и итоговый коэффициент для соответствующей медицинской организации могут рассчитываться без учета этой группы показателей.</t>
  </si>
  <si>
    <t>**</t>
  </si>
  <si>
    <t>В случае, если значение, указанное в знаменателе соответствующих формул, приведенных в МР, равняется нулю, баллы по показателю не начисляются, а указанный показатель по решению Комиссии Смоленской области может исключаться из числа применяемых показателей при расчете доли достигнутых показателей результативности для медицинской организации за период.</t>
  </si>
  <si>
    <t>1,9,11,14,21,22</t>
  </si>
  <si>
    <t>1,2,6,7,9,11,12,16,18,19,20</t>
  </si>
  <si>
    <t>1,2,4,5,7,8,9,11,13,16,17,18, 19,20</t>
  </si>
  <si>
    <t>1,2,5,6,7,8,9,10,11,15,18,19</t>
  </si>
  <si>
    <t>1,2,5,6,7,9,11,12,13,15,18</t>
  </si>
  <si>
    <t>1,9,11,15,17,18,21,25</t>
  </si>
  <si>
    <t>1,2,7,9,10,12,21,22,25</t>
  </si>
  <si>
    <t>1,2,5,6,8,11,12,13,15,25</t>
  </si>
  <si>
    <t>1,2,6,8,9,11,13,17,21,25</t>
  </si>
  <si>
    <t>1,2,5,6,9,11,13,15,17,18,19, 21,25</t>
  </si>
  <si>
    <t>1,2,4,6,9,11,12,15,16,17,18, 19,21,25</t>
  </si>
  <si>
    <t>1,2,5,7,9,11,13,15,16,17,18, 19,25</t>
  </si>
  <si>
    <t>1,6,8,9,11,15,16,17,20,25</t>
  </si>
  <si>
    <t>1,2,5,6,7,9,11,12,13,15, 16,17,18,19,20,25</t>
  </si>
  <si>
    <t>1,2,6,7,8,9,11,12</t>
  </si>
  <si>
    <t>1,6,7,9,11,12</t>
  </si>
  <si>
    <t>1,4,6,7,8,9,11,12</t>
  </si>
  <si>
    <t>1,5,6,7,8,9,11,12</t>
  </si>
  <si>
    <t>1,2,5,6,7,8,9,11,12</t>
  </si>
  <si>
    <t>1,6,7,9,12</t>
  </si>
  <si>
    <t>16,17,19,20</t>
  </si>
  <si>
    <t>1,6,7,8,9,11,12,13,25</t>
  </si>
  <si>
    <t>1,6,7,8</t>
  </si>
  <si>
    <t>6,7,9,11</t>
  </si>
  <si>
    <t>1,6,7,9,11,13,18,20,22,25</t>
  </si>
  <si>
    <t xml:space="preserve">Результат оценки выполнения показателей результативности деятельности медицинских организаций за период декабрь 2022 года по август 2023 года </t>
  </si>
  <si>
    <t>Мax количество показателей **</t>
  </si>
  <si>
    <t xml:space="preserve"> предусмотрена</t>
  </si>
  <si>
    <t>Утверждено на заседании Комиссии по разработке Территориальной программы ОМС    25.09.2023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</si>
</sst>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7" fillId="0" borderId="0"/>
    <xf numFmtId="43" fontId="8" fillId="0" borderId="0" applyFont="0" applyFill="0" applyBorder="0" applyAlignment="0" applyProtection="0"/>
  </cellStyleXfs>
  <cellXfs count="83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vertical="center" wrapText="1"/>
    </xf>
    <xf numFmtId="0" fontId="3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right"/>
    </xf>
    <xf numFmtId="0" fontId="6" fillId="2" borderId="0" xfId="1" applyFont="1" applyFill="1"/>
    <xf numFmtId="0" fontId="4" fillId="2" borderId="0" xfId="1" applyFill="1"/>
    <xf numFmtId="0" fontId="6" fillId="2" borderId="2" xfId="1" applyFont="1" applyFill="1" applyBorder="1"/>
    <xf numFmtId="49" fontId="6" fillId="2" borderId="2" xfId="2" applyNumberFormat="1" applyFont="1" applyFill="1" applyBorder="1" applyAlignment="1" applyProtection="1">
      <alignment horizontal="left" wrapText="1"/>
    </xf>
    <xf numFmtId="4" fontId="6" fillId="2" borderId="2" xfId="1" applyNumberFormat="1" applyFont="1" applyFill="1" applyBorder="1" applyAlignment="1">
      <alignment horizontal="right"/>
    </xf>
    <xf numFmtId="0" fontId="6" fillId="2" borderId="2" xfId="1" applyFont="1" applyFill="1" applyBorder="1" applyAlignment="1">
      <alignment vertical="center"/>
    </xf>
    <xf numFmtId="3" fontId="6" fillId="2" borderId="0" xfId="1" applyNumberFormat="1" applyFont="1" applyFill="1"/>
    <xf numFmtId="165" fontId="6" fillId="2" borderId="2" xfId="4" applyNumberFormat="1" applyFont="1" applyFill="1" applyBorder="1" applyAlignment="1">
      <alignment horizontal="right"/>
    </xf>
    <xf numFmtId="3" fontId="6" fillId="2" borderId="2" xfId="1" applyNumberFormat="1" applyFont="1" applyFill="1" applyBorder="1" applyAlignment="1">
      <alignment horizontal="center"/>
    </xf>
    <xf numFmtId="10" fontId="6" fillId="2" borderId="2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center"/>
    </xf>
    <xf numFmtId="4" fontId="6" fillId="2" borderId="2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9" fontId="6" fillId="2" borderId="2" xfId="1" applyNumberFormat="1" applyFont="1" applyFill="1" applyBorder="1" applyAlignment="1">
      <alignment horizontal="left" wrapText="1"/>
    </xf>
    <xf numFmtId="0" fontId="6" fillId="2" borderId="0" xfId="1" applyFont="1" applyFill="1" applyAlignment="1">
      <alignment horizontal="left"/>
    </xf>
    <xf numFmtId="0" fontId="4" fillId="2" borderId="0" xfId="1" applyFill="1" applyAlignment="1">
      <alignment horizontal="left"/>
    </xf>
    <xf numFmtId="164" fontId="6" fillId="2" borderId="2" xfId="1" applyNumberFormat="1" applyFont="1" applyFill="1" applyBorder="1" applyAlignment="1">
      <alignment horizontal="center" wrapText="1"/>
    </xf>
    <xf numFmtId="0" fontId="6" fillId="2" borderId="0" xfId="1" applyFont="1" applyFill="1" applyAlignment="1"/>
    <xf numFmtId="0" fontId="4" fillId="2" borderId="0" xfId="1" applyFill="1" applyAlignment="1"/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3" fontId="3" fillId="0" borderId="2" xfId="4" applyFont="1" applyBorder="1"/>
    <xf numFmtId="43" fontId="3" fillId="0" borderId="0" xfId="4" applyFont="1"/>
    <xf numFmtId="0" fontId="1" fillId="0" borderId="0" xfId="0" applyFont="1" applyFill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165" fontId="3" fillId="0" borderId="2" xfId="4" applyNumberFormat="1" applyFont="1" applyBorder="1" applyAlignment="1">
      <alignment horizontal="center"/>
    </xf>
    <xf numFmtId="165" fontId="3" fillId="3" borderId="2" xfId="4" applyNumberFormat="1" applyFont="1" applyFill="1" applyBorder="1" applyAlignment="1">
      <alignment horizontal="center"/>
    </xf>
    <xf numFmtId="0" fontId="12" fillId="0" borderId="0" xfId="0" applyFont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wrapText="1"/>
    </xf>
    <xf numFmtId="0" fontId="4" fillId="2" borderId="0" xfId="1" applyFill="1" applyAlignment="1">
      <alignment wrapText="1"/>
    </xf>
    <xf numFmtId="0" fontId="6" fillId="2" borderId="0" xfId="1" applyFont="1" applyFill="1" applyBorder="1" applyAlignment="1">
      <alignment horizontal="center" wrapText="1"/>
    </xf>
    <xf numFmtId="0" fontId="3" fillId="0" borderId="0" xfId="0" applyFont="1" applyAlignment="1"/>
    <xf numFmtId="0" fontId="3" fillId="2" borderId="2" xfId="0" applyFont="1" applyFill="1" applyBorder="1" applyAlignment="1">
      <alignment horizontal="center" wrapText="1"/>
    </xf>
    <xf numFmtId="43" fontId="3" fillId="0" borderId="2" xfId="4" applyFont="1" applyBorder="1" applyAlignment="1"/>
    <xf numFmtId="43" fontId="3" fillId="0" borderId="0" xfId="4" applyFont="1" applyAlignment="1"/>
    <xf numFmtId="0" fontId="0" fillId="0" borderId="0" xfId="0" applyAlignment="1"/>
    <xf numFmtId="0" fontId="5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0" xfId="1" applyNumberFormat="1" applyFont="1" applyFill="1" applyAlignment="1">
      <alignment wrapText="1"/>
    </xf>
    <xf numFmtId="0" fontId="9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6" fillId="2" borderId="7" xfId="1" applyFont="1" applyFill="1" applyBorder="1" applyAlignment="1">
      <alignment horizontal="left" wrapText="1"/>
    </xf>
    <xf numFmtId="0" fontId="6" fillId="2" borderId="0" xfId="1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0" xfId="1" applyNumberFormat="1" applyFont="1" applyFill="1" applyAlignment="1">
      <alignment horizontal="left" wrapText="1"/>
    </xf>
    <xf numFmtId="0" fontId="11" fillId="3" borderId="2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9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1"/>
    <cellStyle name="Обычный_МЕДИКАМЕНТЫ" xfId="2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65"/>
  <sheetViews>
    <sheetView zoomScale="72" zoomScaleNormal="72" workbookViewId="0">
      <selection activeCell="AE9" sqref="AE9"/>
    </sheetView>
  </sheetViews>
  <sheetFormatPr defaultColWidth="8.85546875" defaultRowHeight="12.75"/>
  <cols>
    <col min="1" max="1" width="13.28515625" style="11" customWidth="1"/>
    <col min="2" max="2" width="3.42578125" style="11" customWidth="1"/>
    <col min="3" max="3" width="27.5703125" style="28" customWidth="1"/>
    <col min="4" max="5" width="14.140625" style="11" customWidth="1"/>
    <col min="6" max="6" width="9.28515625" style="11" customWidth="1"/>
    <col min="7" max="7" width="12.140625" style="11" customWidth="1"/>
    <col min="8" max="8" width="11" style="11" customWidth="1"/>
    <col min="9" max="9" width="8.140625" style="11" customWidth="1"/>
    <col min="10" max="13" width="10" style="11" customWidth="1"/>
    <col min="14" max="14" width="12.140625" style="11" customWidth="1"/>
    <col min="15" max="15" width="9.7109375" style="11" customWidth="1"/>
    <col min="16" max="16" width="8.28515625" style="11" customWidth="1"/>
    <col min="17" max="17" width="12.140625" style="11" customWidth="1"/>
    <col min="18" max="18" width="9.7109375" style="11" customWidth="1"/>
    <col min="19" max="19" width="10.7109375" style="11" customWidth="1"/>
    <col min="20" max="20" width="9.7109375" style="11" customWidth="1"/>
    <col min="21" max="21" width="8.140625" style="11" customWidth="1"/>
    <col min="22" max="22" width="9" style="11" customWidth="1"/>
    <col min="23" max="23" width="9.5703125" style="11" customWidth="1"/>
    <col min="24" max="24" width="10.140625" style="11" customWidth="1"/>
    <col min="25" max="25" width="9.42578125" style="11" customWidth="1"/>
    <col min="26" max="26" width="7.7109375" style="11" customWidth="1"/>
    <col min="27" max="27" width="9.140625" style="11" customWidth="1"/>
    <col min="28" max="28" width="29.28515625" style="25" customWidth="1"/>
    <col min="29" max="31" width="8.85546875" style="11" customWidth="1"/>
    <col min="32" max="16384" width="8.85546875" style="11"/>
  </cols>
  <sheetData>
    <row r="1" spans="1:43" s="1" customFormat="1" ht="27.6" customHeight="1">
      <c r="B1" s="2"/>
      <c r="C1" s="2"/>
      <c r="D1" s="2"/>
      <c r="E1" s="2"/>
      <c r="F1" s="2"/>
      <c r="G1" s="2"/>
      <c r="H1" s="3"/>
      <c r="I1" s="3"/>
      <c r="J1" s="4"/>
      <c r="K1" s="4"/>
      <c r="L1" s="4"/>
      <c r="M1" s="4"/>
      <c r="N1" s="4"/>
      <c r="O1" s="4"/>
      <c r="P1" s="4"/>
      <c r="U1" s="4"/>
      <c r="V1" s="4"/>
      <c r="W1" s="4"/>
      <c r="X1" s="4"/>
      <c r="Y1" s="4"/>
      <c r="Z1" s="4"/>
      <c r="AA1" s="35" t="s">
        <v>62</v>
      </c>
      <c r="AB1" s="3"/>
      <c r="AC1" s="3"/>
      <c r="AD1" s="3"/>
    </row>
    <row r="2" spans="1:43" s="1" customFormat="1" ht="15.6" customHeight="1">
      <c r="A2" s="66" t="s">
        <v>124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3" s="1" customFormat="1" ht="23.45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1:43" s="1" customFormat="1" ht="23.45" customHeight="1">
      <c r="A4" s="34"/>
      <c r="B4" s="34"/>
      <c r="C4" s="34"/>
      <c r="D4" s="34"/>
      <c r="E4" s="34"/>
      <c r="F4" s="34"/>
      <c r="G4" s="34"/>
      <c r="H4" s="34"/>
      <c r="I4" s="34"/>
      <c r="J4" s="34"/>
      <c r="K4" s="40"/>
      <c r="L4" s="40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1" customFormat="1" ht="18" customHeight="1">
      <c r="A5" s="54" t="s">
        <v>86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7"/>
    </row>
    <row r="6" spans="1:43" s="1" customFormat="1" ht="15">
      <c r="A6" s="7"/>
      <c r="B6" s="8"/>
      <c r="C6" s="8"/>
      <c r="D6" s="8"/>
      <c r="E6" s="8"/>
      <c r="F6" s="9"/>
      <c r="G6" s="9"/>
      <c r="H6" s="55"/>
      <c r="I6" s="55"/>
      <c r="J6" s="55"/>
      <c r="K6" s="41"/>
      <c r="L6" s="41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22"/>
      <c r="AC6" s="7"/>
    </row>
    <row r="7" spans="1:43" ht="45" customHeight="1">
      <c r="A7" s="56" t="s">
        <v>0</v>
      </c>
      <c r="B7" s="58"/>
      <c r="C7" s="59" t="s">
        <v>1</v>
      </c>
      <c r="D7" s="60" t="s">
        <v>60</v>
      </c>
      <c r="E7" s="61"/>
      <c r="F7" s="61"/>
      <c r="G7" s="61"/>
      <c r="H7" s="61"/>
      <c r="I7" s="61"/>
      <c r="J7" s="62"/>
      <c r="K7" s="70" t="s">
        <v>89</v>
      </c>
      <c r="L7" s="71"/>
      <c r="M7" s="60" t="s">
        <v>2</v>
      </c>
      <c r="N7" s="61"/>
      <c r="O7" s="61"/>
      <c r="P7" s="61"/>
      <c r="Q7" s="62"/>
      <c r="R7" s="60" t="s">
        <v>3</v>
      </c>
      <c r="S7" s="61"/>
      <c r="T7" s="61"/>
      <c r="U7" s="61"/>
      <c r="V7" s="62"/>
      <c r="W7" s="63" t="s">
        <v>4</v>
      </c>
      <c r="X7" s="64"/>
      <c r="Y7" s="64"/>
      <c r="Z7" s="64"/>
      <c r="AA7" s="65"/>
      <c r="AB7" s="56" t="s">
        <v>5</v>
      </c>
      <c r="AC7" s="10"/>
    </row>
    <row r="8" spans="1:43" ht="76.150000000000006" customHeight="1">
      <c r="A8" s="57"/>
      <c r="B8" s="58"/>
      <c r="C8" s="59"/>
      <c r="D8" s="51" t="s">
        <v>46</v>
      </c>
      <c r="E8" s="51" t="s">
        <v>47</v>
      </c>
      <c r="F8" s="51" t="s">
        <v>6</v>
      </c>
      <c r="G8" s="51" t="s">
        <v>48</v>
      </c>
      <c r="H8" s="51" t="s">
        <v>49</v>
      </c>
      <c r="I8" s="51" t="s">
        <v>6</v>
      </c>
      <c r="J8" s="51" t="s">
        <v>7</v>
      </c>
      <c r="K8" s="30" t="s">
        <v>87</v>
      </c>
      <c r="L8" s="30" t="s">
        <v>88</v>
      </c>
      <c r="M8" s="51" t="s">
        <v>8</v>
      </c>
      <c r="N8" s="51" t="s">
        <v>9</v>
      </c>
      <c r="O8" s="51" t="s">
        <v>10</v>
      </c>
      <c r="P8" s="51" t="s">
        <v>11</v>
      </c>
      <c r="Q8" s="51" t="s">
        <v>12</v>
      </c>
      <c r="R8" s="51" t="s">
        <v>8</v>
      </c>
      <c r="S8" s="51" t="s">
        <v>9</v>
      </c>
      <c r="T8" s="51" t="s">
        <v>10</v>
      </c>
      <c r="U8" s="51" t="s">
        <v>11</v>
      </c>
      <c r="V8" s="51" t="s">
        <v>12</v>
      </c>
      <c r="W8" s="51" t="s">
        <v>122</v>
      </c>
      <c r="X8" s="51" t="s">
        <v>9</v>
      </c>
      <c r="Y8" s="51" t="s">
        <v>10</v>
      </c>
      <c r="Z8" s="51" t="s">
        <v>11</v>
      </c>
      <c r="AA8" s="51" t="s">
        <v>12</v>
      </c>
      <c r="AB8" s="57"/>
      <c r="AC8" s="10"/>
    </row>
    <row r="9" spans="1:43" ht="48" customHeight="1">
      <c r="A9" s="72" t="s">
        <v>2</v>
      </c>
      <c r="B9" s="12">
        <v>1</v>
      </c>
      <c r="C9" s="13" t="s">
        <v>13</v>
      </c>
      <c r="D9" s="17">
        <v>56454</v>
      </c>
      <c r="E9" s="17">
        <v>43104</v>
      </c>
      <c r="F9" s="14">
        <f>E9/D9*100</f>
        <v>76.352428525879475</v>
      </c>
      <c r="G9" s="17">
        <v>32051</v>
      </c>
      <c r="H9" s="17">
        <v>33103</v>
      </c>
      <c r="I9" s="14">
        <f>H9/G9*100</f>
        <v>103.28226888396618</v>
      </c>
      <c r="J9" s="14">
        <f>(F9+I9)/2</f>
        <v>89.817348704922836</v>
      </c>
      <c r="K9" s="14"/>
      <c r="L9" s="14">
        <v>-15.989515072083876</v>
      </c>
      <c r="M9" s="18">
        <v>14</v>
      </c>
      <c r="N9" s="18">
        <v>5</v>
      </c>
      <c r="O9" s="19">
        <f>N9/M9</f>
        <v>0.35714285714285715</v>
      </c>
      <c r="P9" s="18">
        <v>19</v>
      </c>
      <c r="Q9" s="20">
        <v>5.5</v>
      </c>
      <c r="R9" s="18" t="s">
        <v>14</v>
      </c>
      <c r="S9" s="18" t="s">
        <v>14</v>
      </c>
      <c r="T9" s="18" t="s">
        <v>14</v>
      </c>
      <c r="U9" s="18" t="s">
        <v>14</v>
      </c>
      <c r="V9" s="18" t="s">
        <v>14</v>
      </c>
      <c r="W9" s="18" t="s">
        <v>14</v>
      </c>
      <c r="X9" s="20" t="s">
        <v>14</v>
      </c>
      <c r="Y9" s="18" t="s">
        <v>14</v>
      </c>
      <c r="Z9" s="18" t="s">
        <v>14</v>
      </c>
      <c r="AA9" s="20" t="s">
        <v>14</v>
      </c>
      <c r="AB9" s="23" t="s">
        <v>115</v>
      </c>
      <c r="AC9" s="10"/>
    </row>
    <row r="10" spans="1:43" ht="15">
      <c r="A10" s="72"/>
      <c r="B10" s="12">
        <v>2</v>
      </c>
      <c r="C10" s="13" t="s">
        <v>15</v>
      </c>
      <c r="D10" s="17">
        <v>60408</v>
      </c>
      <c r="E10" s="17">
        <v>63939</v>
      </c>
      <c r="F10" s="14">
        <f t="shared" ref="F10:F34" si="0">E10/D10*100</f>
        <v>105.84525228446564</v>
      </c>
      <c r="G10" s="17">
        <v>47805</v>
      </c>
      <c r="H10" s="17">
        <v>33113</v>
      </c>
      <c r="I10" s="14">
        <f t="shared" ref="I10:I34" si="1">H10/G10*100</f>
        <v>69.26681309486456</v>
      </c>
      <c r="J10" s="14">
        <f>(F10+I10)/2</f>
        <v>87.556032689665102</v>
      </c>
      <c r="K10" s="14"/>
      <c r="L10" s="14">
        <v>-14.373464373464387</v>
      </c>
      <c r="M10" s="18">
        <v>14</v>
      </c>
      <c r="N10" s="18">
        <v>8</v>
      </c>
      <c r="O10" s="19">
        <f>N10/M10</f>
        <v>0.5714285714285714</v>
      </c>
      <c r="P10" s="18">
        <v>19</v>
      </c>
      <c r="Q10" s="20">
        <v>9.5</v>
      </c>
      <c r="R10" s="18" t="s">
        <v>14</v>
      </c>
      <c r="S10" s="18" t="s">
        <v>14</v>
      </c>
      <c r="T10" s="18" t="s">
        <v>14</v>
      </c>
      <c r="U10" s="18" t="s">
        <v>14</v>
      </c>
      <c r="V10" s="18" t="s">
        <v>14</v>
      </c>
      <c r="W10" s="18" t="s">
        <v>14</v>
      </c>
      <c r="X10" s="20" t="s">
        <v>14</v>
      </c>
      <c r="Y10" s="18" t="s">
        <v>14</v>
      </c>
      <c r="Z10" s="18" t="s">
        <v>14</v>
      </c>
      <c r="AA10" s="20" t="s">
        <v>14</v>
      </c>
      <c r="AB10" s="23" t="s">
        <v>110</v>
      </c>
      <c r="AC10" s="10"/>
    </row>
    <row r="11" spans="1:43" ht="15">
      <c r="A11" s="72"/>
      <c r="B11" s="12">
        <v>3</v>
      </c>
      <c r="C11" s="13" t="s">
        <v>16</v>
      </c>
      <c r="D11" s="17">
        <v>49999</v>
      </c>
      <c r="E11" s="17">
        <v>44239</v>
      </c>
      <c r="F11" s="14">
        <f t="shared" si="0"/>
        <v>88.479769595391915</v>
      </c>
      <c r="G11" s="17">
        <v>33392</v>
      </c>
      <c r="H11" s="17">
        <v>21997</v>
      </c>
      <c r="I11" s="14">
        <f t="shared" si="1"/>
        <v>65.875059894585533</v>
      </c>
      <c r="J11" s="14">
        <f>(F11+I11)/2</f>
        <v>77.177414744988724</v>
      </c>
      <c r="K11" s="14"/>
      <c r="L11" s="14">
        <v>-27.391304347826079</v>
      </c>
      <c r="M11" s="18">
        <v>14</v>
      </c>
      <c r="N11" s="18">
        <v>8</v>
      </c>
      <c r="O11" s="19">
        <f t="shared" ref="O11:O16" si="2">N11/M11</f>
        <v>0.5714285714285714</v>
      </c>
      <c r="P11" s="18">
        <v>19</v>
      </c>
      <c r="Q11" s="20">
        <v>9</v>
      </c>
      <c r="R11" s="18" t="s">
        <v>14</v>
      </c>
      <c r="S11" s="18" t="s">
        <v>14</v>
      </c>
      <c r="T11" s="18" t="s">
        <v>14</v>
      </c>
      <c r="U11" s="18" t="s">
        <v>14</v>
      </c>
      <c r="V11" s="18" t="s">
        <v>14</v>
      </c>
      <c r="W11" s="18" t="s">
        <v>14</v>
      </c>
      <c r="X11" s="20" t="s">
        <v>14</v>
      </c>
      <c r="Y11" s="18" t="s">
        <v>14</v>
      </c>
      <c r="Z11" s="18" t="s">
        <v>14</v>
      </c>
      <c r="AA11" s="20" t="s">
        <v>14</v>
      </c>
      <c r="AB11" s="23" t="s">
        <v>110</v>
      </c>
      <c r="AC11" s="10"/>
    </row>
    <row r="12" spans="1:43" ht="15">
      <c r="A12" s="72"/>
      <c r="B12" s="12">
        <v>4</v>
      </c>
      <c r="C12" s="13" t="s">
        <v>17</v>
      </c>
      <c r="D12" s="17">
        <v>67285</v>
      </c>
      <c r="E12" s="17">
        <v>69484</v>
      </c>
      <c r="F12" s="14">
        <f t="shared" si="0"/>
        <v>103.2681875603775</v>
      </c>
      <c r="G12" s="17">
        <v>48251</v>
      </c>
      <c r="H12" s="17">
        <v>16333</v>
      </c>
      <c r="I12" s="14">
        <f t="shared" si="1"/>
        <v>33.850075646100599</v>
      </c>
      <c r="J12" s="14">
        <f t="shared" ref="J12:J34" si="3">(F12+I12)/2</f>
        <v>68.559131603239052</v>
      </c>
      <c r="K12" s="14"/>
      <c r="L12" s="14">
        <v>-4.8275862068965552</v>
      </c>
      <c r="M12" s="18">
        <v>14</v>
      </c>
      <c r="N12" s="18">
        <v>6</v>
      </c>
      <c r="O12" s="19">
        <f t="shared" si="2"/>
        <v>0.42857142857142855</v>
      </c>
      <c r="P12" s="18">
        <v>19</v>
      </c>
      <c r="Q12" s="20">
        <v>7.5</v>
      </c>
      <c r="R12" s="18" t="s">
        <v>14</v>
      </c>
      <c r="S12" s="18" t="s">
        <v>14</v>
      </c>
      <c r="T12" s="18" t="s">
        <v>14</v>
      </c>
      <c r="U12" s="18" t="s">
        <v>14</v>
      </c>
      <c r="V12" s="18" t="s">
        <v>14</v>
      </c>
      <c r="W12" s="18" t="s">
        <v>14</v>
      </c>
      <c r="X12" s="20" t="s">
        <v>14</v>
      </c>
      <c r="Y12" s="18" t="s">
        <v>14</v>
      </c>
      <c r="Z12" s="18" t="s">
        <v>14</v>
      </c>
      <c r="AA12" s="20" t="s">
        <v>14</v>
      </c>
      <c r="AB12" s="23" t="s">
        <v>111</v>
      </c>
      <c r="AC12" s="10"/>
    </row>
    <row r="13" spans="1:43" ht="15">
      <c r="A13" s="72"/>
      <c r="B13" s="12">
        <v>5</v>
      </c>
      <c r="C13" s="13" t="s">
        <v>18</v>
      </c>
      <c r="D13" s="17">
        <v>41783</v>
      </c>
      <c r="E13" s="17">
        <v>38635</v>
      </c>
      <c r="F13" s="14">
        <f t="shared" si="0"/>
        <v>92.465835387597821</v>
      </c>
      <c r="G13" s="17">
        <v>27546</v>
      </c>
      <c r="H13" s="17">
        <v>25501</v>
      </c>
      <c r="I13" s="14">
        <f t="shared" si="1"/>
        <v>92.576054599578882</v>
      </c>
      <c r="J13" s="14">
        <f t="shared" si="3"/>
        <v>92.520944993588358</v>
      </c>
      <c r="K13" s="14"/>
      <c r="L13" s="14">
        <v>-8.6253369272237137</v>
      </c>
      <c r="M13" s="18">
        <v>14</v>
      </c>
      <c r="N13" s="18">
        <v>8</v>
      </c>
      <c r="O13" s="19">
        <f t="shared" si="2"/>
        <v>0.5714285714285714</v>
      </c>
      <c r="P13" s="18">
        <v>19</v>
      </c>
      <c r="Q13" s="20">
        <v>9.5</v>
      </c>
      <c r="R13" s="18" t="s">
        <v>14</v>
      </c>
      <c r="S13" s="18" t="s">
        <v>14</v>
      </c>
      <c r="T13" s="18" t="s">
        <v>14</v>
      </c>
      <c r="U13" s="18" t="s">
        <v>14</v>
      </c>
      <c r="V13" s="18" t="s">
        <v>14</v>
      </c>
      <c r="W13" s="18" t="s">
        <v>14</v>
      </c>
      <c r="X13" s="20" t="s">
        <v>14</v>
      </c>
      <c r="Y13" s="18" t="s">
        <v>14</v>
      </c>
      <c r="Z13" s="18" t="s">
        <v>14</v>
      </c>
      <c r="AA13" s="20" t="s">
        <v>14</v>
      </c>
      <c r="AB13" s="23" t="s">
        <v>112</v>
      </c>
      <c r="AC13" s="10"/>
    </row>
    <row r="14" spans="1:43" ht="15">
      <c r="A14" s="72"/>
      <c r="B14" s="12">
        <v>6</v>
      </c>
      <c r="C14" s="13" t="s">
        <v>19</v>
      </c>
      <c r="D14" s="17">
        <v>45021</v>
      </c>
      <c r="E14" s="17">
        <v>36222</v>
      </c>
      <c r="F14" s="14">
        <f t="shared" si="0"/>
        <v>80.455787299260351</v>
      </c>
      <c r="G14" s="17">
        <v>28154</v>
      </c>
      <c r="H14" s="17">
        <v>26148</v>
      </c>
      <c r="I14" s="14">
        <f t="shared" si="1"/>
        <v>92.874902322938127</v>
      </c>
      <c r="J14" s="14">
        <f t="shared" si="3"/>
        <v>86.665344811099231</v>
      </c>
      <c r="K14" s="14"/>
      <c r="L14" s="14">
        <v>-19.565217391304344</v>
      </c>
      <c r="M14" s="18">
        <v>14</v>
      </c>
      <c r="N14" s="18">
        <v>8</v>
      </c>
      <c r="O14" s="19">
        <f t="shared" si="2"/>
        <v>0.5714285714285714</v>
      </c>
      <c r="P14" s="18">
        <v>19</v>
      </c>
      <c r="Q14" s="20">
        <v>8.5</v>
      </c>
      <c r="R14" s="18" t="s">
        <v>14</v>
      </c>
      <c r="S14" s="18" t="s">
        <v>14</v>
      </c>
      <c r="T14" s="18" t="s">
        <v>14</v>
      </c>
      <c r="U14" s="18" t="s">
        <v>14</v>
      </c>
      <c r="V14" s="18" t="s">
        <v>14</v>
      </c>
      <c r="W14" s="18" t="s">
        <v>14</v>
      </c>
      <c r="X14" s="20" t="s">
        <v>14</v>
      </c>
      <c r="Y14" s="18" t="s">
        <v>14</v>
      </c>
      <c r="Z14" s="18" t="s">
        <v>14</v>
      </c>
      <c r="AA14" s="20" t="s">
        <v>14</v>
      </c>
      <c r="AB14" s="23" t="s">
        <v>113</v>
      </c>
      <c r="AC14" s="10"/>
    </row>
    <row r="15" spans="1:43" ht="27" customHeight="1">
      <c r="A15" s="72"/>
      <c r="B15" s="12">
        <v>7</v>
      </c>
      <c r="C15" s="13" t="s">
        <v>20</v>
      </c>
      <c r="D15" s="17">
        <v>34379</v>
      </c>
      <c r="E15" s="17">
        <v>30202</v>
      </c>
      <c r="F15" s="14">
        <f t="shared" si="0"/>
        <v>87.850141074493152</v>
      </c>
      <c r="G15" s="17">
        <v>22698</v>
      </c>
      <c r="H15" s="17">
        <v>11096</v>
      </c>
      <c r="I15" s="14">
        <f>H15/G15*100</f>
        <v>48.885364349281872</v>
      </c>
      <c r="J15" s="14">
        <f t="shared" si="3"/>
        <v>68.367752711887505</v>
      </c>
      <c r="K15" s="14"/>
      <c r="L15" s="14">
        <v>-13.596059113300498</v>
      </c>
      <c r="M15" s="18">
        <v>14</v>
      </c>
      <c r="N15" s="18">
        <v>9</v>
      </c>
      <c r="O15" s="19">
        <f t="shared" si="2"/>
        <v>0.6428571428571429</v>
      </c>
      <c r="P15" s="18">
        <v>19</v>
      </c>
      <c r="Q15" s="20">
        <v>10</v>
      </c>
      <c r="R15" s="18" t="s">
        <v>14</v>
      </c>
      <c r="S15" s="18" t="s">
        <v>14</v>
      </c>
      <c r="T15" s="18" t="s">
        <v>14</v>
      </c>
      <c r="U15" s="18" t="s">
        <v>14</v>
      </c>
      <c r="V15" s="18" t="s">
        <v>14</v>
      </c>
      <c r="W15" s="18" t="s">
        <v>14</v>
      </c>
      <c r="X15" s="20" t="s">
        <v>14</v>
      </c>
      <c r="Y15" s="18" t="s">
        <v>14</v>
      </c>
      <c r="Z15" s="18" t="s">
        <v>14</v>
      </c>
      <c r="AA15" s="20" t="s">
        <v>14</v>
      </c>
      <c r="AB15" s="23" t="s">
        <v>114</v>
      </c>
      <c r="AC15" s="10"/>
    </row>
    <row r="16" spans="1:43" ht="15">
      <c r="A16" s="72"/>
      <c r="B16" s="12">
        <v>8</v>
      </c>
      <c r="C16" s="13" t="s">
        <v>21</v>
      </c>
      <c r="D16" s="17">
        <v>3896</v>
      </c>
      <c r="E16" s="17">
        <v>6845</v>
      </c>
      <c r="F16" s="14">
        <f>E16/D16*100</f>
        <v>175.69301848049281</v>
      </c>
      <c r="G16" s="17">
        <v>5534</v>
      </c>
      <c r="H16" s="17">
        <v>3224</v>
      </c>
      <c r="I16" s="14">
        <f>H16/G16*100</f>
        <v>58.258041199855434</v>
      </c>
      <c r="J16" s="14">
        <f>(F16+I16)/2</f>
        <v>116.97552984017412</v>
      </c>
      <c r="K16" s="14"/>
      <c r="L16" s="14">
        <v>-36.507936507936499</v>
      </c>
      <c r="M16" s="18">
        <v>14</v>
      </c>
      <c r="N16" s="18">
        <v>4</v>
      </c>
      <c r="O16" s="19">
        <f t="shared" si="2"/>
        <v>0.2857142857142857</v>
      </c>
      <c r="P16" s="18">
        <v>19</v>
      </c>
      <c r="Q16" s="20">
        <v>5</v>
      </c>
      <c r="R16" s="18" t="s">
        <v>14</v>
      </c>
      <c r="S16" s="18" t="s">
        <v>14</v>
      </c>
      <c r="T16" s="18" t="s">
        <v>14</v>
      </c>
      <c r="U16" s="18" t="s">
        <v>14</v>
      </c>
      <c r="V16" s="18" t="s">
        <v>14</v>
      </c>
      <c r="W16" s="18" t="s">
        <v>14</v>
      </c>
      <c r="X16" s="20" t="s">
        <v>14</v>
      </c>
      <c r="Y16" s="18" t="s">
        <v>14</v>
      </c>
      <c r="Z16" s="18" t="s">
        <v>14</v>
      </c>
      <c r="AA16" s="20" t="s">
        <v>14</v>
      </c>
      <c r="AB16" s="23" t="s">
        <v>119</v>
      </c>
      <c r="AC16" s="10"/>
    </row>
    <row r="17" spans="1:29" ht="75">
      <c r="A17" s="52" t="s">
        <v>3</v>
      </c>
      <c r="B17" s="15">
        <v>1</v>
      </c>
      <c r="C17" s="13" t="s">
        <v>22</v>
      </c>
      <c r="D17" s="17">
        <v>224972</v>
      </c>
      <c r="E17" s="17">
        <v>215048</v>
      </c>
      <c r="F17" s="14">
        <f>E17/D17*100</f>
        <v>95.588784382056431</v>
      </c>
      <c r="G17" s="17">
        <v>100572</v>
      </c>
      <c r="H17" s="17">
        <v>93014</v>
      </c>
      <c r="I17" s="14">
        <f>H17/G17*100</f>
        <v>92.484985880762039</v>
      </c>
      <c r="J17" s="14">
        <f>(F17+I17)/2</f>
        <v>94.036885131409235</v>
      </c>
      <c r="K17" s="14">
        <v>-32.030704815073278</v>
      </c>
      <c r="L17" s="14"/>
      <c r="M17" s="18" t="s">
        <v>14</v>
      </c>
      <c r="N17" s="18" t="s">
        <v>14</v>
      </c>
      <c r="O17" s="18" t="s">
        <v>14</v>
      </c>
      <c r="P17" s="18" t="s">
        <v>14</v>
      </c>
      <c r="Q17" s="18" t="s">
        <v>14</v>
      </c>
      <c r="R17" s="18">
        <v>6</v>
      </c>
      <c r="S17" s="18">
        <v>5</v>
      </c>
      <c r="T17" s="20">
        <f>S17/R17*100</f>
        <v>83.333333333333343</v>
      </c>
      <c r="U17" s="18">
        <v>7</v>
      </c>
      <c r="V17" s="20">
        <v>4</v>
      </c>
      <c r="W17" s="21"/>
      <c r="X17" s="18"/>
      <c r="Y17" s="21"/>
      <c r="Z17" s="21"/>
      <c r="AA17" s="18"/>
      <c r="AB17" s="23" t="s">
        <v>116</v>
      </c>
      <c r="AC17" s="10"/>
    </row>
    <row r="18" spans="1:29" ht="15">
      <c r="A18" s="72" t="s">
        <v>61</v>
      </c>
      <c r="B18" s="12">
        <v>1</v>
      </c>
      <c r="C18" s="13" t="s">
        <v>23</v>
      </c>
      <c r="D18" s="17">
        <v>17168</v>
      </c>
      <c r="E18" s="17">
        <v>19945</v>
      </c>
      <c r="F18" s="14">
        <f>E18/D18*100</f>
        <v>116.17544268406337</v>
      </c>
      <c r="G18" s="17">
        <v>11432</v>
      </c>
      <c r="H18" s="17">
        <v>5340</v>
      </c>
      <c r="I18" s="14">
        <f>H18/G18*100</f>
        <v>46.710986703988802</v>
      </c>
      <c r="J18" s="14">
        <f>(F18+I18)/2</f>
        <v>81.443214694026082</v>
      </c>
      <c r="K18" s="14"/>
      <c r="L18" s="14">
        <v>-33.412698412698404</v>
      </c>
      <c r="M18" s="18" t="s">
        <v>14</v>
      </c>
      <c r="N18" s="18" t="s">
        <v>14</v>
      </c>
      <c r="O18" s="18" t="s">
        <v>14</v>
      </c>
      <c r="P18" s="18" t="s">
        <v>14</v>
      </c>
      <c r="Q18" s="18" t="s">
        <v>14</v>
      </c>
      <c r="R18" s="18" t="s">
        <v>14</v>
      </c>
      <c r="S18" s="18" t="s">
        <v>14</v>
      </c>
      <c r="T18" s="18" t="s">
        <v>14</v>
      </c>
      <c r="U18" s="18" t="s">
        <v>14</v>
      </c>
      <c r="V18" s="18" t="s">
        <v>14</v>
      </c>
      <c r="W18" s="18">
        <v>25</v>
      </c>
      <c r="X18" s="18">
        <v>8</v>
      </c>
      <c r="Y18" s="21">
        <f t="shared" ref="Y18:Y37" si="4">X18/W18*100</f>
        <v>32</v>
      </c>
      <c r="Z18" s="18">
        <f>19+7+6</f>
        <v>32</v>
      </c>
      <c r="AA18" s="20">
        <v>7.5</v>
      </c>
      <c r="AB18" s="23" t="s">
        <v>91</v>
      </c>
      <c r="AC18" s="10"/>
    </row>
    <row r="19" spans="1:29" ht="15">
      <c r="A19" s="72"/>
      <c r="B19" s="12">
        <v>2</v>
      </c>
      <c r="C19" s="13" t="s">
        <v>24</v>
      </c>
      <c r="D19" s="17">
        <v>107278</v>
      </c>
      <c r="E19" s="17">
        <v>82944</v>
      </c>
      <c r="F19" s="14">
        <f t="shared" si="0"/>
        <v>77.316877644997106</v>
      </c>
      <c r="G19" s="17">
        <v>75913</v>
      </c>
      <c r="H19" s="17">
        <v>34727</v>
      </c>
      <c r="I19" s="14">
        <f t="shared" si="1"/>
        <v>45.745787941459305</v>
      </c>
      <c r="J19" s="14">
        <f t="shared" si="3"/>
        <v>61.531332793228202</v>
      </c>
      <c r="K19" s="14">
        <v>-74.843143113235726</v>
      </c>
      <c r="L19" s="14">
        <v>7.6470588235294059</v>
      </c>
      <c r="M19" s="18" t="s">
        <v>14</v>
      </c>
      <c r="N19" s="18" t="s">
        <v>14</v>
      </c>
      <c r="O19" s="18" t="s">
        <v>14</v>
      </c>
      <c r="P19" s="18" t="s">
        <v>14</v>
      </c>
      <c r="Q19" s="18" t="s">
        <v>14</v>
      </c>
      <c r="R19" s="18" t="s">
        <v>14</v>
      </c>
      <c r="S19" s="18" t="s">
        <v>14</v>
      </c>
      <c r="T19" s="18" t="s">
        <v>14</v>
      </c>
      <c r="U19" s="18" t="s">
        <v>14</v>
      </c>
      <c r="V19" s="18" t="s">
        <v>14</v>
      </c>
      <c r="W19" s="18">
        <v>25</v>
      </c>
      <c r="X19" s="18">
        <v>10</v>
      </c>
      <c r="Y19" s="21">
        <f t="shared" si="4"/>
        <v>40</v>
      </c>
      <c r="Z19" s="18">
        <f t="shared" ref="Z19:Z35" si="5">19+7+6</f>
        <v>32</v>
      </c>
      <c r="AA19" s="20">
        <v>11.5</v>
      </c>
      <c r="AB19" s="23" t="s">
        <v>120</v>
      </c>
      <c r="AC19" s="10"/>
    </row>
    <row r="20" spans="1:29" ht="15">
      <c r="A20" s="72"/>
      <c r="B20" s="12">
        <v>3</v>
      </c>
      <c r="C20" s="13" t="s">
        <v>27</v>
      </c>
      <c r="D20" s="17">
        <v>60959</v>
      </c>
      <c r="E20" s="17">
        <v>49935</v>
      </c>
      <c r="F20" s="14">
        <f t="shared" ref="F20" si="6">E20/D20*100</f>
        <v>81.915713840450138</v>
      </c>
      <c r="G20" s="17">
        <v>37578</v>
      </c>
      <c r="H20" s="17">
        <v>21088</v>
      </c>
      <c r="I20" s="14">
        <f t="shared" ref="I20" si="7">H20/G20*100</f>
        <v>56.117941348661446</v>
      </c>
      <c r="J20" s="14">
        <f t="shared" ref="J20" si="8">(F20+I20)/2</f>
        <v>69.016827594555792</v>
      </c>
      <c r="K20" s="14">
        <v>-100</v>
      </c>
      <c r="L20" s="14">
        <v>-7.8156312625250592</v>
      </c>
      <c r="M20" s="18" t="s">
        <v>14</v>
      </c>
      <c r="N20" s="18" t="s">
        <v>14</v>
      </c>
      <c r="O20" s="18" t="s">
        <v>14</v>
      </c>
      <c r="P20" s="18" t="s">
        <v>14</v>
      </c>
      <c r="Q20" s="18" t="s">
        <v>14</v>
      </c>
      <c r="R20" s="18" t="s">
        <v>14</v>
      </c>
      <c r="S20" s="18" t="s">
        <v>14</v>
      </c>
      <c r="T20" s="18" t="s">
        <v>14</v>
      </c>
      <c r="U20" s="18" t="s">
        <v>14</v>
      </c>
      <c r="V20" s="18" t="s">
        <v>14</v>
      </c>
      <c r="W20" s="18">
        <v>25</v>
      </c>
      <c r="X20" s="18">
        <v>6</v>
      </c>
      <c r="Y20" s="21">
        <f>X20/W20*100</f>
        <v>24</v>
      </c>
      <c r="Z20" s="18">
        <f t="shared" si="5"/>
        <v>32</v>
      </c>
      <c r="AA20" s="20">
        <v>7</v>
      </c>
      <c r="AB20" s="23" t="s">
        <v>96</v>
      </c>
      <c r="AC20" s="10"/>
    </row>
    <row r="21" spans="1:29" ht="40.5" customHeight="1">
      <c r="A21" s="72"/>
      <c r="B21" s="12">
        <v>4</v>
      </c>
      <c r="C21" s="13" t="s">
        <v>25</v>
      </c>
      <c r="D21" s="17">
        <v>20751</v>
      </c>
      <c r="E21" s="17">
        <v>19459</v>
      </c>
      <c r="F21" s="14">
        <f t="shared" si="0"/>
        <v>93.773794034022458</v>
      </c>
      <c r="G21" s="17">
        <v>13962</v>
      </c>
      <c r="H21" s="17">
        <v>11112</v>
      </c>
      <c r="I21" s="14">
        <f t="shared" si="1"/>
        <v>79.587451654490764</v>
      </c>
      <c r="J21" s="14">
        <f t="shared" si="3"/>
        <v>86.680622844256618</v>
      </c>
      <c r="K21" s="14"/>
      <c r="L21" s="14">
        <v>5.7809330628803224</v>
      </c>
      <c r="M21" s="18" t="s">
        <v>14</v>
      </c>
      <c r="N21" s="18" t="s">
        <v>14</v>
      </c>
      <c r="O21" s="18" t="s">
        <v>14</v>
      </c>
      <c r="P21" s="18" t="s">
        <v>14</v>
      </c>
      <c r="Q21" s="18" t="s">
        <v>14</v>
      </c>
      <c r="R21" s="18" t="s">
        <v>14</v>
      </c>
      <c r="S21" s="18" t="s">
        <v>14</v>
      </c>
      <c r="T21" s="18" t="s">
        <v>14</v>
      </c>
      <c r="U21" s="18" t="s">
        <v>14</v>
      </c>
      <c r="V21" s="18" t="s">
        <v>14</v>
      </c>
      <c r="W21" s="18">
        <f>25</f>
        <v>25</v>
      </c>
      <c r="X21" s="18">
        <v>11</v>
      </c>
      <c r="Y21" s="21">
        <f t="shared" si="4"/>
        <v>44</v>
      </c>
      <c r="Z21" s="18">
        <f t="shared" si="5"/>
        <v>32</v>
      </c>
      <c r="AA21" s="20">
        <v>13</v>
      </c>
      <c r="AB21" s="23" t="s">
        <v>97</v>
      </c>
      <c r="AC21" s="10"/>
    </row>
    <row r="22" spans="1:29" ht="30">
      <c r="A22" s="72"/>
      <c r="B22" s="12">
        <v>5</v>
      </c>
      <c r="C22" s="13" t="s">
        <v>26</v>
      </c>
      <c r="D22" s="17">
        <v>37012</v>
      </c>
      <c r="E22" s="17">
        <v>38092</v>
      </c>
      <c r="F22" s="14">
        <f t="shared" si="0"/>
        <v>102.91797254944342</v>
      </c>
      <c r="G22" s="17">
        <v>25800</v>
      </c>
      <c r="H22" s="17">
        <v>11464</v>
      </c>
      <c r="I22" s="14">
        <f t="shared" si="1"/>
        <v>44.434108527131784</v>
      </c>
      <c r="J22" s="14">
        <f t="shared" si="3"/>
        <v>73.676040538287594</v>
      </c>
      <c r="K22" s="14">
        <v>100.84942084942088</v>
      </c>
      <c r="L22" s="14">
        <v>-19.689119170984455</v>
      </c>
      <c r="M22" s="18" t="s">
        <v>14</v>
      </c>
      <c r="N22" s="18" t="s">
        <v>14</v>
      </c>
      <c r="O22" s="18" t="s">
        <v>14</v>
      </c>
      <c r="P22" s="18" t="s">
        <v>14</v>
      </c>
      <c r="Q22" s="18" t="s">
        <v>14</v>
      </c>
      <c r="R22" s="18" t="s">
        <v>14</v>
      </c>
      <c r="S22" s="18" t="s">
        <v>14</v>
      </c>
      <c r="T22" s="18" t="s">
        <v>14</v>
      </c>
      <c r="U22" s="18" t="s">
        <v>14</v>
      </c>
      <c r="V22" s="18" t="s">
        <v>14</v>
      </c>
      <c r="W22" s="18">
        <f>25</f>
        <v>25</v>
      </c>
      <c r="X22" s="18">
        <v>14</v>
      </c>
      <c r="Y22" s="21">
        <f t="shared" si="4"/>
        <v>56.000000000000007</v>
      </c>
      <c r="Z22" s="18">
        <f t="shared" si="5"/>
        <v>32</v>
      </c>
      <c r="AA22" s="20">
        <v>17.5</v>
      </c>
      <c r="AB22" s="23" t="s">
        <v>98</v>
      </c>
      <c r="AC22" s="10"/>
    </row>
    <row r="23" spans="1:29" ht="15">
      <c r="A23" s="72"/>
      <c r="B23" s="12">
        <v>6</v>
      </c>
      <c r="C23" s="13" t="s">
        <v>28</v>
      </c>
      <c r="D23" s="17">
        <v>20810</v>
      </c>
      <c r="E23" s="17">
        <v>25969</v>
      </c>
      <c r="F23" s="14">
        <f t="shared" si="0"/>
        <v>124.7909658817876</v>
      </c>
      <c r="G23" s="17">
        <v>14480</v>
      </c>
      <c r="H23" s="17">
        <v>9417</v>
      </c>
      <c r="I23" s="14">
        <f t="shared" si="1"/>
        <v>65.034530386740329</v>
      </c>
      <c r="J23" s="14">
        <f t="shared" si="3"/>
        <v>94.912748134263964</v>
      </c>
      <c r="K23" s="14"/>
      <c r="L23" s="14">
        <v>-23.730224812656118</v>
      </c>
      <c r="M23" s="18" t="s">
        <v>14</v>
      </c>
      <c r="N23" s="18" t="s">
        <v>14</v>
      </c>
      <c r="O23" s="18" t="s">
        <v>14</v>
      </c>
      <c r="P23" s="18" t="s">
        <v>14</v>
      </c>
      <c r="Q23" s="18" t="s">
        <v>14</v>
      </c>
      <c r="R23" s="18" t="s">
        <v>14</v>
      </c>
      <c r="S23" s="18" t="s">
        <v>14</v>
      </c>
      <c r="T23" s="18" t="s">
        <v>14</v>
      </c>
      <c r="U23" s="18" t="s">
        <v>14</v>
      </c>
      <c r="V23" s="18" t="s">
        <v>14</v>
      </c>
      <c r="W23" s="18">
        <v>25</v>
      </c>
      <c r="X23" s="18">
        <v>12</v>
      </c>
      <c r="Y23" s="21">
        <f t="shared" si="4"/>
        <v>48</v>
      </c>
      <c r="Z23" s="18">
        <f t="shared" si="5"/>
        <v>32</v>
      </c>
      <c r="AA23" s="20">
        <v>15</v>
      </c>
      <c r="AB23" s="23" t="s">
        <v>99</v>
      </c>
      <c r="AC23" s="10"/>
    </row>
    <row r="24" spans="1:29" ht="30">
      <c r="A24" s="72"/>
      <c r="B24" s="12">
        <v>7</v>
      </c>
      <c r="C24" s="13" t="s">
        <v>29</v>
      </c>
      <c r="D24" s="17">
        <v>15643</v>
      </c>
      <c r="E24" s="17">
        <v>12595</v>
      </c>
      <c r="F24" s="14">
        <f t="shared" si="0"/>
        <v>80.515246436105599</v>
      </c>
      <c r="G24" s="17">
        <v>10943</v>
      </c>
      <c r="H24" s="17">
        <v>9023</v>
      </c>
      <c r="I24" s="14">
        <f t="shared" si="1"/>
        <v>82.454537147034628</v>
      </c>
      <c r="J24" s="14">
        <f t="shared" si="3"/>
        <v>81.484891791570107</v>
      </c>
      <c r="K24" s="14"/>
      <c r="L24" s="14">
        <v>-11.548791405550574</v>
      </c>
      <c r="M24" s="18" t="s">
        <v>14</v>
      </c>
      <c r="N24" s="18" t="s">
        <v>14</v>
      </c>
      <c r="O24" s="18" t="s">
        <v>14</v>
      </c>
      <c r="P24" s="18" t="s">
        <v>14</v>
      </c>
      <c r="Q24" s="18" t="s">
        <v>14</v>
      </c>
      <c r="R24" s="18" t="s">
        <v>14</v>
      </c>
      <c r="S24" s="18" t="s">
        <v>14</v>
      </c>
      <c r="T24" s="18" t="s">
        <v>14</v>
      </c>
      <c r="U24" s="18" t="s">
        <v>14</v>
      </c>
      <c r="V24" s="18" t="s">
        <v>14</v>
      </c>
      <c r="W24" s="18">
        <v>25</v>
      </c>
      <c r="X24" s="18">
        <v>11</v>
      </c>
      <c r="Y24" s="21">
        <f t="shared" si="4"/>
        <v>44</v>
      </c>
      <c r="Z24" s="18">
        <f t="shared" si="5"/>
        <v>32</v>
      </c>
      <c r="AA24" s="20">
        <v>14.5</v>
      </c>
      <c r="AB24" s="23" t="s">
        <v>100</v>
      </c>
      <c r="AC24" s="10"/>
    </row>
    <row r="25" spans="1:29" ht="15">
      <c r="A25" s="72"/>
      <c r="B25" s="12">
        <v>8</v>
      </c>
      <c r="C25" s="13" t="s">
        <v>30</v>
      </c>
      <c r="D25" s="17">
        <v>15050</v>
      </c>
      <c r="E25" s="17">
        <v>27870</v>
      </c>
      <c r="F25" s="14">
        <f t="shared" si="0"/>
        <v>185.18272425249168</v>
      </c>
      <c r="G25" s="17">
        <v>11622</v>
      </c>
      <c r="H25" s="17">
        <v>8602</v>
      </c>
      <c r="I25" s="14">
        <f t="shared" si="1"/>
        <v>74.014799518155229</v>
      </c>
      <c r="J25" s="14">
        <f t="shared" si="3"/>
        <v>129.59876188532346</v>
      </c>
      <c r="K25" s="14"/>
      <c r="L25" s="14">
        <v>-21.674008810572673</v>
      </c>
      <c r="M25" s="18" t="s">
        <v>14</v>
      </c>
      <c r="N25" s="18" t="s">
        <v>14</v>
      </c>
      <c r="O25" s="18" t="s">
        <v>14</v>
      </c>
      <c r="P25" s="18" t="s">
        <v>14</v>
      </c>
      <c r="Q25" s="18" t="s">
        <v>14</v>
      </c>
      <c r="R25" s="18" t="s">
        <v>14</v>
      </c>
      <c r="S25" s="18" t="s">
        <v>14</v>
      </c>
      <c r="T25" s="18" t="s">
        <v>14</v>
      </c>
      <c r="U25" s="18" t="s">
        <v>14</v>
      </c>
      <c r="V25" s="18" t="s">
        <v>14</v>
      </c>
      <c r="W25" s="18">
        <v>25</v>
      </c>
      <c r="X25" s="18">
        <v>8</v>
      </c>
      <c r="Y25" s="21">
        <f t="shared" si="4"/>
        <v>32</v>
      </c>
      <c r="Z25" s="18">
        <f t="shared" si="5"/>
        <v>32</v>
      </c>
      <c r="AA25" s="20">
        <v>8</v>
      </c>
      <c r="AB25" s="23" t="s">
        <v>101</v>
      </c>
      <c r="AC25" s="10"/>
    </row>
    <row r="26" spans="1:29" ht="30">
      <c r="A26" s="72"/>
      <c r="B26" s="12">
        <v>9</v>
      </c>
      <c r="C26" s="13" t="s">
        <v>31</v>
      </c>
      <c r="D26" s="17">
        <v>16116</v>
      </c>
      <c r="E26" s="17">
        <v>16776</v>
      </c>
      <c r="F26" s="14">
        <f t="shared" si="0"/>
        <v>104.09530900967982</v>
      </c>
      <c r="G26" s="17">
        <v>11657</v>
      </c>
      <c r="H26" s="17">
        <v>9528</v>
      </c>
      <c r="I26" s="14">
        <f t="shared" si="1"/>
        <v>81.736295787938573</v>
      </c>
      <c r="J26" s="14">
        <f t="shared" si="3"/>
        <v>92.915802398809205</v>
      </c>
      <c r="K26" s="14"/>
      <c r="L26" s="14">
        <v>-33.385951065509076</v>
      </c>
      <c r="M26" s="18" t="s">
        <v>14</v>
      </c>
      <c r="N26" s="18" t="s">
        <v>14</v>
      </c>
      <c r="O26" s="18" t="s">
        <v>14</v>
      </c>
      <c r="P26" s="18" t="s">
        <v>14</v>
      </c>
      <c r="Q26" s="18" t="s">
        <v>14</v>
      </c>
      <c r="R26" s="18" t="s">
        <v>14</v>
      </c>
      <c r="S26" s="18" t="s">
        <v>14</v>
      </c>
      <c r="T26" s="18" t="s">
        <v>14</v>
      </c>
      <c r="U26" s="18" t="s">
        <v>14</v>
      </c>
      <c r="V26" s="18" t="s">
        <v>14</v>
      </c>
      <c r="W26" s="18">
        <v>25</v>
      </c>
      <c r="X26" s="18">
        <v>9</v>
      </c>
      <c r="Y26" s="21">
        <f t="shared" si="4"/>
        <v>36</v>
      </c>
      <c r="Z26" s="18">
        <f t="shared" si="5"/>
        <v>32</v>
      </c>
      <c r="AA26" s="20">
        <v>10</v>
      </c>
      <c r="AB26" s="23" t="s">
        <v>102</v>
      </c>
      <c r="AC26" s="10"/>
    </row>
    <row r="27" spans="1:29" ht="15">
      <c r="A27" s="72"/>
      <c r="B27" s="12">
        <v>10</v>
      </c>
      <c r="C27" s="13" t="s">
        <v>32</v>
      </c>
      <c r="D27" s="17">
        <v>38011</v>
      </c>
      <c r="E27" s="17">
        <v>40687</v>
      </c>
      <c r="F27" s="14">
        <f t="shared" si="0"/>
        <v>107.04006734892531</v>
      </c>
      <c r="G27" s="17">
        <v>31800</v>
      </c>
      <c r="H27" s="17">
        <v>21451</v>
      </c>
      <c r="I27" s="14">
        <f t="shared" si="1"/>
        <v>67.45597484276729</v>
      </c>
      <c r="J27" s="14">
        <f t="shared" si="3"/>
        <v>87.248021095846298</v>
      </c>
      <c r="K27" s="14">
        <v>-0.65684713375797799</v>
      </c>
      <c r="L27" s="14">
        <v>-24.078834618680375</v>
      </c>
      <c r="M27" s="18" t="s">
        <v>14</v>
      </c>
      <c r="N27" s="18" t="s">
        <v>14</v>
      </c>
      <c r="O27" s="18" t="s">
        <v>14</v>
      </c>
      <c r="P27" s="18" t="s">
        <v>14</v>
      </c>
      <c r="Q27" s="18" t="s">
        <v>14</v>
      </c>
      <c r="R27" s="18" t="s">
        <v>14</v>
      </c>
      <c r="S27" s="18" t="s">
        <v>14</v>
      </c>
      <c r="T27" s="18" t="s">
        <v>14</v>
      </c>
      <c r="U27" s="18" t="s">
        <v>14</v>
      </c>
      <c r="V27" s="18" t="s">
        <v>14</v>
      </c>
      <c r="W27" s="18">
        <v>25</v>
      </c>
      <c r="X27" s="18">
        <v>10</v>
      </c>
      <c r="Y27" s="21">
        <f t="shared" si="4"/>
        <v>40</v>
      </c>
      <c r="Z27" s="18">
        <f t="shared" si="5"/>
        <v>32</v>
      </c>
      <c r="AA27" s="20">
        <v>12</v>
      </c>
      <c r="AB27" s="23" t="s">
        <v>103</v>
      </c>
      <c r="AC27" s="10"/>
    </row>
    <row r="28" spans="1:29" ht="15">
      <c r="A28" s="72"/>
      <c r="B28" s="12">
        <v>11</v>
      </c>
      <c r="C28" s="13" t="s">
        <v>33</v>
      </c>
      <c r="D28" s="17">
        <v>115469</v>
      </c>
      <c r="E28" s="17">
        <v>97495</v>
      </c>
      <c r="F28" s="14">
        <f t="shared" si="0"/>
        <v>84.433917328460453</v>
      </c>
      <c r="G28" s="17">
        <v>82595</v>
      </c>
      <c r="H28" s="17">
        <v>34562</v>
      </c>
      <c r="I28" s="14">
        <f t="shared" si="1"/>
        <v>41.845148011380836</v>
      </c>
      <c r="J28" s="14">
        <f t="shared" si="3"/>
        <v>63.139532669920641</v>
      </c>
      <c r="K28" s="14">
        <v>-100</v>
      </c>
      <c r="L28" s="14">
        <v>0.11086474501107091</v>
      </c>
      <c r="M28" s="18" t="s">
        <v>14</v>
      </c>
      <c r="N28" s="18" t="s">
        <v>14</v>
      </c>
      <c r="O28" s="18" t="s">
        <v>14</v>
      </c>
      <c r="P28" s="18" t="s">
        <v>14</v>
      </c>
      <c r="Q28" s="18" t="s">
        <v>14</v>
      </c>
      <c r="R28" s="18" t="s">
        <v>14</v>
      </c>
      <c r="S28" s="18" t="s">
        <v>14</v>
      </c>
      <c r="T28" s="18" t="s">
        <v>14</v>
      </c>
      <c r="U28" s="18" t="s">
        <v>14</v>
      </c>
      <c r="V28" s="18" t="s">
        <v>14</v>
      </c>
      <c r="W28" s="18">
        <v>25</v>
      </c>
      <c r="X28" s="18">
        <v>10</v>
      </c>
      <c r="Y28" s="21">
        <f t="shared" si="4"/>
        <v>40</v>
      </c>
      <c r="Z28" s="18">
        <f t="shared" si="5"/>
        <v>32</v>
      </c>
      <c r="AA28" s="20">
        <v>11.5</v>
      </c>
      <c r="AB28" s="23" t="s">
        <v>104</v>
      </c>
      <c r="AC28" s="10"/>
    </row>
    <row r="29" spans="1:29" ht="33.75" customHeight="1">
      <c r="A29" s="72"/>
      <c r="B29" s="12">
        <v>12</v>
      </c>
      <c r="C29" s="13" t="s">
        <v>34</v>
      </c>
      <c r="D29" s="17">
        <v>35752</v>
      </c>
      <c r="E29" s="17">
        <v>35260</v>
      </c>
      <c r="F29" s="14">
        <f>E29/D29*100</f>
        <v>98.623853211009177</v>
      </c>
      <c r="G29" s="17">
        <v>27226</v>
      </c>
      <c r="H29" s="17">
        <v>18904</v>
      </c>
      <c r="I29" s="14">
        <f>H29/G29*100</f>
        <v>69.433629618746778</v>
      </c>
      <c r="J29" s="14">
        <f>(F29+I29)/2</f>
        <v>84.02874141487797</v>
      </c>
      <c r="K29" s="14">
        <v>100</v>
      </c>
      <c r="L29" s="14">
        <v>-23.076923076923066</v>
      </c>
      <c r="M29" s="18" t="s">
        <v>14</v>
      </c>
      <c r="N29" s="18" t="s">
        <v>14</v>
      </c>
      <c r="O29" s="18" t="s">
        <v>14</v>
      </c>
      <c r="P29" s="18" t="s">
        <v>14</v>
      </c>
      <c r="Q29" s="18" t="s">
        <v>14</v>
      </c>
      <c r="R29" s="18" t="s">
        <v>14</v>
      </c>
      <c r="S29" s="18" t="s">
        <v>14</v>
      </c>
      <c r="T29" s="18" t="s">
        <v>14</v>
      </c>
      <c r="U29" s="18" t="s">
        <v>14</v>
      </c>
      <c r="V29" s="18" t="s">
        <v>14</v>
      </c>
      <c r="W29" s="18">
        <v>25</v>
      </c>
      <c r="X29" s="18">
        <v>13</v>
      </c>
      <c r="Y29" s="21">
        <f t="shared" si="4"/>
        <v>52</v>
      </c>
      <c r="Z29" s="18">
        <f t="shared" si="5"/>
        <v>32</v>
      </c>
      <c r="AA29" s="20">
        <v>17</v>
      </c>
      <c r="AB29" s="23" t="s">
        <v>105</v>
      </c>
      <c r="AC29" s="10"/>
    </row>
    <row r="30" spans="1:29" ht="31.5" customHeight="1">
      <c r="A30" s="72"/>
      <c r="B30" s="12">
        <v>13</v>
      </c>
      <c r="C30" s="13" t="s">
        <v>35</v>
      </c>
      <c r="D30" s="17">
        <v>86651</v>
      </c>
      <c r="E30" s="17">
        <v>91083</v>
      </c>
      <c r="F30" s="14">
        <f t="shared" si="0"/>
        <v>105.11477074701965</v>
      </c>
      <c r="G30" s="17">
        <v>60693</v>
      </c>
      <c r="H30" s="17">
        <v>35640</v>
      </c>
      <c r="I30" s="14">
        <f t="shared" si="1"/>
        <v>58.721763630072665</v>
      </c>
      <c r="J30" s="14">
        <f t="shared" si="3"/>
        <v>81.918267188546153</v>
      </c>
      <c r="K30" s="14">
        <v>187.27445394112061</v>
      </c>
      <c r="L30" s="14">
        <v>-9.3579978237214334</v>
      </c>
      <c r="M30" s="18" t="s">
        <v>14</v>
      </c>
      <c r="N30" s="18" t="s">
        <v>14</v>
      </c>
      <c r="O30" s="18" t="s">
        <v>14</v>
      </c>
      <c r="P30" s="18" t="s">
        <v>14</v>
      </c>
      <c r="Q30" s="18" t="s">
        <v>14</v>
      </c>
      <c r="R30" s="18" t="s">
        <v>14</v>
      </c>
      <c r="S30" s="18" t="s">
        <v>14</v>
      </c>
      <c r="T30" s="18" t="s">
        <v>14</v>
      </c>
      <c r="U30" s="18" t="s">
        <v>14</v>
      </c>
      <c r="V30" s="18" t="s">
        <v>14</v>
      </c>
      <c r="W30" s="18">
        <v>25</v>
      </c>
      <c r="X30" s="18">
        <v>14</v>
      </c>
      <c r="Y30" s="21">
        <f t="shared" si="4"/>
        <v>56.000000000000007</v>
      </c>
      <c r="Z30" s="18">
        <f t="shared" si="5"/>
        <v>32</v>
      </c>
      <c r="AA30" s="20">
        <v>15.5</v>
      </c>
      <c r="AB30" s="23" t="s">
        <v>106</v>
      </c>
      <c r="AC30" s="10"/>
    </row>
    <row r="31" spans="1:29" ht="15">
      <c r="A31" s="72"/>
      <c r="B31" s="12">
        <v>14</v>
      </c>
      <c r="C31" s="13" t="s">
        <v>36</v>
      </c>
      <c r="D31" s="17">
        <v>62854</v>
      </c>
      <c r="E31" s="17">
        <v>38387</v>
      </c>
      <c r="F31" s="14">
        <f t="shared" si="0"/>
        <v>61.073280936774111</v>
      </c>
      <c r="G31" s="17">
        <v>44938</v>
      </c>
      <c r="H31" s="17">
        <v>27294</v>
      </c>
      <c r="I31" s="14">
        <f t="shared" si="1"/>
        <v>60.737015443499928</v>
      </c>
      <c r="J31" s="14">
        <f t="shared" si="3"/>
        <v>60.90514819013702</v>
      </c>
      <c r="K31" s="14">
        <v>-33.354497354497354</v>
      </c>
      <c r="L31" s="14">
        <v>-23.052959501557638</v>
      </c>
      <c r="M31" s="18" t="s">
        <v>14</v>
      </c>
      <c r="N31" s="18" t="s">
        <v>14</v>
      </c>
      <c r="O31" s="18" t="s">
        <v>14</v>
      </c>
      <c r="P31" s="18" t="s">
        <v>14</v>
      </c>
      <c r="Q31" s="18" t="s">
        <v>14</v>
      </c>
      <c r="R31" s="18" t="s">
        <v>14</v>
      </c>
      <c r="S31" s="18" t="s">
        <v>14</v>
      </c>
      <c r="T31" s="18" t="s">
        <v>14</v>
      </c>
      <c r="U31" s="18" t="s">
        <v>14</v>
      </c>
      <c r="V31" s="18" t="s">
        <v>14</v>
      </c>
      <c r="W31" s="18">
        <v>25</v>
      </c>
      <c r="X31" s="18">
        <v>9</v>
      </c>
      <c r="Y31" s="21">
        <f t="shared" si="4"/>
        <v>36</v>
      </c>
      <c r="Z31" s="18">
        <f t="shared" si="5"/>
        <v>32</v>
      </c>
      <c r="AA31" s="20">
        <v>9.5</v>
      </c>
      <c r="AB31" s="23" t="s">
        <v>117</v>
      </c>
      <c r="AC31" s="10"/>
    </row>
    <row r="32" spans="1:29" ht="36" customHeight="1">
      <c r="A32" s="72"/>
      <c r="B32" s="12">
        <v>15</v>
      </c>
      <c r="C32" s="13" t="s">
        <v>37</v>
      </c>
      <c r="D32" s="17">
        <v>30658</v>
      </c>
      <c r="E32" s="17">
        <v>28636</v>
      </c>
      <c r="F32" s="14">
        <f t="shared" si="0"/>
        <v>93.404657838084688</v>
      </c>
      <c r="G32" s="17">
        <v>21255</v>
      </c>
      <c r="H32" s="17">
        <v>11704</v>
      </c>
      <c r="I32" s="14">
        <f t="shared" si="1"/>
        <v>55.064690661020933</v>
      </c>
      <c r="J32" s="14">
        <f t="shared" si="3"/>
        <v>74.23467424955281</v>
      </c>
      <c r="K32" s="14">
        <v>-100</v>
      </c>
      <c r="L32" s="14">
        <v>-10.370994940978065</v>
      </c>
      <c r="M32" s="18" t="s">
        <v>14</v>
      </c>
      <c r="N32" s="18" t="s">
        <v>14</v>
      </c>
      <c r="O32" s="18" t="s">
        <v>14</v>
      </c>
      <c r="P32" s="18" t="s">
        <v>14</v>
      </c>
      <c r="Q32" s="18" t="s">
        <v>14</v>
      </c>
      <c r="R32" s="18" t="s">
        <v>14</v>
      </c>
      <c r="S32" s="18" t="s">
        <v>14</v>
      </c>
      <c r="T32" s="18" t="s">
        <v>14</v>
      </c>
      <c r="U32" s="18" t="s">
        <v>14</v>
      </c>
      <c r="V32" s="18" t="s">
        <v>14</v>
      </c>
      <c r="W32" s="18">
        <f>25</f>
        <v>25</v>
      </c>
      <c r="X32" s="18">
        <v>13</v>
      </c>
      <c r="Y32" s="21">
        <f t="shared" si="4"/>
        <v>52</v>
      </c>
      <c r="Z32" s="18">
        <f t="shared" si="5"/>
        <v>32</v>
      </c>
      <c r="AA32" s="20">
        <v>16</v>
      </c>
      <c r="AB32" s="23" t="s">
        <v>107</v>
      </c>
      <c r="AC32" s="10"/>
    </row>
    <row r="33" spans="1:29" ht="30">
      <c r="A33" s="72"/>
      <c r="B33" s="12">
        <v>16</v>
      </c>
      <c r="C33" s="13" t="s">
        <v>38</v>
      </c>
      <c r="D33" s="17">
        <v>12344</v>
      </c>
      <c r="E33" s="17">
        <v>10851</v>
      </c>
      <c r="F33" s="14">
        <f t="shared" si="0"/>
        <v>87.905055087491903</v>
      </c>
      <c r="G33" s="17">
        <v>9974</v>
      </c>
      <c r="H33" s="17">
        <v>9177</v>
      </c>
      <c r="I33" s="14">
        <f t="shared" si="1"/>
        <v>92.009223982354115</v>
      </c>
      <c r="J33" s="14">
        <f t="shared" si="3"/>
        <v>89.957139534923016</v>
      </c>
      <c r="K33" s="14">
        <v>1.7717800422289542</v>
      </c>
      <c r="L33" s="14">
        <v>16.182048040455115</v>
      </c>
      <c r="M33" s="18" t="s">
        <v>14</v>
      </c>
      <c r="N33" s="18" t="s">
        <v>14</v>
      </c>
      <c r="O33" s="18" t="s">
        <v>14</v>
      </c>
      <c r="P33" s="18" t="s">
        <v>14</v>
      </c>
      <c r="Q33" s="18" t="s">
        <v>14</v>
      </c>
      <c r="R33" s="18" t="s">
        <v>14</v>
      </c>
      <c r="S33" s="18" t="s">
        <v>14</v>
      </c>
      <c r="T33" s="18" t="s">
        <v>14</v>
      </c>
      <c r="U33" s="18" t="s">
        <v>14</v>
      </c>
      <c r="V33" s="18" t="s">
        <v>14</v>
      </c>
      <c r="W33" s="18">
        <f>25</f>
        <v>25</v>
      </c>
      <c r="X33" s="18">
        <v>10</v>
      </c>
      <c r="Y33" s="21">
        <f t="shared" si="4"/>
        <v>40</v>
      </c>
      <c r="Z33" s="18">
        <f t="shared" si="5"/>
        <v>32</v>
      </c>
      <c r="AA33" s="20">
        <v>9.5</v>
      </c>
      <c r="AB33" s="23" t="s">
        <v>108</v>
      </c>
      <c r="AC33" s="10"/>
    </row>
    <row r="34" spans="1:29" ht="27.75" customHeight="1">
      <c r="A34" s="72"/>
      <c r="B34" s="12">
        <v>17</v>
      </c>
      <c r="C34" s="13" t="s">
        <v>39</v>
      </c>
      <c r="D34" s="17">
        <v>101435</v>
      </c>
      <c r="E34" s="17">
        <v>68336</v>
      </c>
      <c r="F34" s="14">
        <f t="shared" si="0"/>
        <v>67.369251244639429</v>
      </c>
      <c r="G34" s="17">
        <v>69162</v>
      </c>
      <c r="H34" s="17">
        <v>35571</v>
      </c>
      <c r="I34" s="14">
        <f t="shared" si="1"/>
        <v>51.431421879066541</v>
      </c>
      <c r="J34" s="14">
        <f t="shared" si="3"/>
        <v>59.400336561852981</v>
      </c>
      <c r="K34" s="14">
        <v>-77.076411960132887</v>
      </c>
      <c r="L34" s="14">
        <v>5.7579318448883754</v>
      </c>
      <c r="M34" s="18" t="s">
        <v>14</v>
      </c>
      <c r="N34" s="18" t="s">
        <v>14</v>
      </c>
      <c r="O34" s="18" t="s">
        <v>14</v>
      </c>
      <c r="P34" s="18" t="s">
        <v>14</v>
      </c>
      <c r="Q34" s="18" t="s">
        <v>14</v>
      </c>
      <c r="R34" s="18" t="s">
        <v>14</v>
      </c>
      <c r="S34" s="18" t="s">
        <v>14</v>
      </c>
      <c r="T34" s="18" t="s">
        <v>14</v>
      </c>
      <c r="U34" s="18" t="s">
        <v>14</v>
      </c>
      <c r="V34" s="18" t="s">
        <v>14</v>
      </c>
      <c r="W34" s="18">
        <v>25</v>
      </c>
      <c r="X34" s="18">
        <v>16</v>
      </c>
      <c r="Y34" s="21">
        <f t="shared" si="4"/>
        <v>64</v>
      </c>
      <c r="Z34" s="18">
        <f t="shared" si="5"/>
        <v>32</v>
      </c>
      <c r="AA34" s="20">
        <v>20</v>
      </c>
      <c r="AB34" s="23" t="s">
        <v>109</v>
      </c>
      <c r="AC34" s="10"/>
    </row>
    <row r="35" spans="1:29" ht="45">
      <c r="A35" s="72"/>
      <c r="B35" s="12">
        <v>18</v>
      </c>
      <c r="C35" s="13" t="s">
        <v>40</v>
      </c>
      <c r="D35" s="17">
        <v>38498</v>
      </c>
      <c r="E35" s="17">
        <v>41789</v>
      </c>
      <c r="F35" s="14">
        <f>E35/D35*100</f>
        <v>108.54849602576758</v>
      </c>
      <c r="G35" s="17">
        <v>33966</v>
      </c>
      <c r="H35" s="17">
        <v>19101</v>
      </c>
      <c r="I35" s="14">
        <f>H35/G35*100</f>
        <v>56.235647412117999</v>
      </c>
      <c r="J35" s="14">
        <f>(F35+I35)/2</f>
        <v>82.392071718942788</v>
      </c>
      <c r="K35" s="14">
        <v>90.676065363665487</v>
      </c>
      <c r="L35" s="14">
        <v>-3.0748663101604308</v>
      </c>
      <c r="M35" s="18" t="s">
        <v>14</v>
      </c>
      <c r="N35" s="18" t="s">
        <v>14</v>
      </c>
      <c r="O35" s="18" t="s">
        <v>14</v>
      </c>
      <c r="P35" s="18" t="s">
        <v>14</v>
      </c>
      <c r="Q35" s="18" t="s">
        <v>14</v>
      </c>
      <c r="R35" s="18" t="s">
        <v>14</v>
      </c>
      <c r="S35" s="18" t="s">
        <v>14</v>
      </c>
      <c r="T35" s="18" t="s">
        <v>14</v>
      </c>
      <c r="U35" s="18" t="s">
        <v>14</v>
      </c>
      <c r="V35" s="18" t="s">
        <v>14</v>
      </c>
      <c r="W35" s="18">
        <v>25</v>
      </c>
      <c r="X35" s="18">
        <v>9</v>
      </c>
      <c r="Y35" s="21">
        <f t="shared" si="4"/>
        <v>36</v>
      </c>
      <c r="Z35" s="18">
        <f t="shared" si="5"/>
        <v>32</v>
      </c>
      <c r="AA35" s="20">
        <v>11</v>
      </c>
      <c r="AB35" s="23" t="s">
        <v>117</v>
      </c>
      <c r="AC35" s="10"/>
    </row>
    <row r="36" spans="1:29" ht="30">
      <c r="A36" s="72"/>
      <c r="B36" s="12">
        <v>19</v>
      </c>
      <c r="C36" s="13" t="s">
        <v>41</v>
      </c>
      <c r="D36" s="17">
        <v>57694</v>
      </c>
      <c r="E36" s="17">
        <v>48133</v>
      </c>
      <c r="F36" s="14">
        <f>E36/D36*100</f>
        <v>83.428086109474123</v>
      </c>
      <c r="G36" s="17">
        <v>33519</v>
      </c>
      <c r="H36" s="17">
        <v>24089</v>
      </c>
      <c r="I36" s="14">
        <f>H36/G36*100</f>
        <v>71.866702467257383</v>
      </c>
      <c r="J36" s="14">
        <f>(F36+I36)/2</f>
        <v>77.647394288365746</v>
      </c>
      <c r="K36" s="14">
        <v>100</v>
      </c>
      <c r="L36" s="14">
        <v>-6.8604651162790731</v>
      </c>
      <c r="M36" s="18" t="s">
        <v>14</v>
      </c>
      <c r="N36" s="18" t="s">
        <v>14</v>
      </c>
      <c r="O36" s="18" t="s">
        <v>14</v>
      </c>
      <c r="P36" s="18" t="s">
        <v>14</v>
      </c>
      <c r="Q36" s="18" t="s">
        <v>14</v>
      </c>
      <c r="R36" s="18" t="s">
        <v>14</v>
      </c>
      <c r="S36" s="18" t="s">
        <v>14</v>
      </c>
      <c r="T36" s="18" t="s">
        <v>14</v>
      </c>
      <c r="U36" s="18" t="s">
        <v>14</v>
      </c>
      <c r="V36" s="18" t="s">
        <v>14</v>
      </c>
      <c r="W36" s="18">
        <v>23</v>
      </c>
      <c r="X36" s="18">
        <v>12</v>
      </c>
      <c r="Y36" s="21">
        <f>X36/W36*100</f>
        <v>52.173913043478258</v>
      </c>
      <c r="Z36" s="18">
        <v>30</v>
      </c>
      <c r="AA36" s="20">
        <v>13.5</v>
      </c>
      <c r="AB36" s="23" t="s">
        <v>90</v>
      </c>
      <c r="AC36" s="10"/>
    </row>
    <row r="37" spans="1:29" ht="30">
      <c r="A37" s="72"/>
      <c r="B37" s="12">
        <v>20</v>
      </c>
      <c r="C37" s="13" t="s">
        <v>42</v>
      </c>
      <c r="D37" s="17">
        <v>13491</v>
      </c>
      <c r="E37" s="17">
        <v>18800</v>
      </c>
      <c r="F37" s="14">
        <f>E37/D37*100</f>
        <v>139.35216069972574</v>
      </c>
      <c r="G37" s="17">
        <v>10301</v>
      </c>
      <c r="H37" s="17">
        <v>14408</v>
      </c>
      <c r="I37" s="14">
        <f>H37/G37*100</f>
        <v>139.86991554218037</v>
      </c>
      <c r="J37" s="14">
        <f>(F37+I37)/2</f>
        <v>139.61103812095305</v>
      </c>
      <c r="K37" s="14"/>
      <c r="L37" s="14">
        <v>-26.121794871794862</v>
      </c>
      <c r="M37" s="18"/>
      <c r="N37" s="18"/>
      <c r="O37" s="19"/>
      <c r="P37" s="18"/>
      <c r="Q37" s="18"/>
      <c r="R37" s="18" t="s">
        <v>14</v>
      </c>
      <c r="S37" s="18" t="s">
        <v>14</v>
      </c>
      <c r="T37" s="18" t="s">
        <v>14</v>
      </c>
      <c r="U37" s="18" t="s">
        <v>14</v>
      </c>
      <c r="V37" s="18" t="s">
        <v>14</v>
      </c>
      <c r="W37" s="18">
        <f>25-5</f>
        <v>20</v>
      </c>
      <c r="X37" s="20">
        <v>4</v>
      </c>
      <c r="Y37" s="21">
        <f t="shared" si="4"/>
        <v>20</v>
      </c>
      <c r="Z37" s="18">
        <f>19+7+6-6</f>
        <v>26</v>
      </c>
      <c r="AA37" s="20">
        <v>5</v>
      </c>
      <c r="AB37" s="23" t="s">
        <v>118</v>
      </c>
      <c r="AC37" s="10"/>
    </row>
    <row r="38" spans="1:29" s="44" customFormat="1" ht="29.25" customHeight="1">
      <c r="A38" s="42" t="s">
        <v>92</v>
      </c>
      <c r="B38" s="68" t="s">
        <v>93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43"/>
    </row>
    <row r="39" spans="1:29" s="44" customFormat="1" ht="29.25" customHeight="1">
      <c r="A39" s="42" t="s">
        <v>94</v>
      </c>
      <c r="B39" s="45"/>
      <c r="C39" s="69" t="s">
        <v>95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43"/>
    </row>
    <row r="40" spans="1:29" ht="15">
      <c r="A40" s="10" t="s">
        <v>43</v>
      </c>
      <c r="B40" s="10"/>
      <c r="C40" s="27"/>
      <c r="D40" s="16"/>
      <c r="E40" s="16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24"/>
      <c r="AC40" s="10"/>
    </row>
    <row r="41" spans="1:29" ht="15" customHeight="1">
      <c r="A41" s="53" t="s">
        <v>44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10"/>
    </row>
    <row r="42" spans="1:29" ht="15" customHeight="1">
      <c r="A42" s="53" t="s">
        <v>63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10"/>
    </row>
    <row r="43" spans="1:29" ht="15" customHeight="1">
      <c r="A43" s="53" t="s">
        <v>64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10"/>
    </row>
    <row r="44" spans="1:29" ht="15" customHeight="1">
      <c r="A44" s="53" t="s">
        <v>65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10"/>
    </row>
    <row r="45" spans="1:29" ht="15" customHeight="1">
      <c r="A45" s="53" t="s">
        <v>66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10"/>
    </row>
    <row r="46" spans="1:29" ht="15" customHeight="1">
      <c r="A46" s="53" t="s">
        <v>45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10"/>
    </row>
    <row r="47" spans="1:29" ht="15" customHeight="1">
      <c r="A47" s="53" t="s">
        <v>67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10"/>
    </row>
    <row r="48" spans="1:29" ht="15" customHeight="1">
      <c r="A48" s="53" t="s">
        <v>68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10"/>
    </row>
    <row r="49" spans="1:29" ht="15" customHeight="1">
      <c r="A49" s="53" t="s">
        <v>69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10"/>
    </row>
    <row r="50" spans="1:29" ht="12" customHeight="1">
      <c r="A50" s="53" t="s">
        <v>70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10"/>
    </row>
    <row r="51" spans="1:29" ht="15" customHeight="1">
      <c r="A51" s="53" t="s">
        <v>71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10"/>
    </row>
    <row r="52" spans="1:29" ht="15" customHeight="1">
      <c r="A52" s="53" t="s">
        <v>72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10"/>
    </row>
    <row r="53" spans="1:29" ht="15.6" customHeight="1">
      <c r="A53" s="53" t="s">
        <v>73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10"/>
    </row>
    <row r="54" spans="1:29" ht="15" customHeight="1">
      <c r="A54" s="53" t="s">
        <v>74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10"/>
    </row>
    <row r="55" spans="1:29" ht="13.5" customHeight="1">
      <c r="A55" s="53" t="s">
        <v>75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10"/>
    </row>
    <row r="56" spans="1:29" ht="15" customHeight="1">
      <c r="A56" s="53" t="s">
        <v>76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10"/>
    </row>
    <row r="57" spans="1:29" ht="15">
      <c r="A57" s="53" t="s">
        <v>77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10"/>
    </row>
    <row r="58" spans="1:29" ht="15">
      <c r="A58" s="53" t="s">
        <v>78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</row>
    <row r="59" spans="1:29" ht="15">
      <c r="A59" s="53" t="s">
        <v>79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</row>
    <row r="60" spans="1:29" ht="15">
      <c r="A60" s="53" t="s">
        <v>80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</row>
    <row r="61" spans="1:29" ht="15">
      <c r="A61" s="73" t="s">
        <v>81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</row>
    <row r="62" spans="1:29" ht="15">
      <c r="A62" s="53" t="s">
        <v>82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9" ht="15">
      <c r="A63" s="53" t="s">
        <v>83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9" ht="15">
      <c r="A64" s="53" t="s">
        <v>84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pans="1:28" ht="15">
      <c r="A65" s="53" t="s">
        <v>85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</sheetData>
  <mergeCells count="42">
    <mergeCell ref="A65:AB65"/>
    <mergeCell ref="A9:A16"/>
    <mergeCell ref="A18:A37"/>
    <mergeCell ref="A48:AB48"/>
    <mergeCell ref="A49:AB49"/>
    <mergeCell ref="A50:AB50"/>
    <mergeCell ref="A43:AB43"/>
    <mergeCell ref="A44:AB44"/>
    <mergeCell ref="A45:AB45"/>
    <mergeCell ref="A46:AB46"/>
    <mergeCell ref="A47:AB47"/>
    <mergeCell ref="A61:AB61"/>
    <mergeCell ref="A41:AB41"/>
    <mergeCell ref="A58:AB58"/>
    <mergeCell ref="A59:AB59"/>
    <mergeCell ref="A60:AB60"/>
    <mergeCell ref="A2:AA2"/>
    <mergeCell ref="A3:AA3"/>
    <mergeCell ref="A62:AB62"/>
    <mergeCell ref="A63:AB63"/>
    <mergeCell ref="A51:AB51"/>
    <mergeCell ref="A52:AB52"/>
    <mergeCell ref="A55:AB55"/>
    <mergeCell ref="B38:AB38"/>
    <mergeCell ref="C39:AB39"/>
    <mergeCell ref="K7:L7"/>
    <mergeCell ref="A64:AB64"/>
    <mergeCell ref="A5:AB5"/>
    <mergeCell ref="H6:J6"/>
    <mergeCell ref="A7:A8"/>
    <mergeCell ref="B7:B8"/>
    <mergeCell ref="C7:C8"/>
    <mergeCell ref="D7:J7"/>
    <mergeCell ref="M7:Q7"/>
    <mergeCell ref="R7:V7"/>
    <mergeCell ref="W7:AA7"/>
    <mergeCell ref="AB7:AB8"/>
    <mergeCell ref="A57:AB57"/>
    <mergeCell ref="A56:AB56"/>
    <mergeCell ref="A54:AB54"/>
    <mergeCell ref="A53:AB53"/>
    <mergeCell ref="A42:AB42"/>
  </mergeCells>
  <pageMargins left="0" right="0" top="0" bottom="0" header="0.51181102362204722" footer="0.51181102362204722"/>
  <pageSetup paperSize="9" scale="45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26"/>
  <sheetViews>
    <sheetView tabSelected="1" topLeftCell="A4" zoomScale="90" zoomScaleNormal="90" workbookViewId="0">
      <selection activeCell="M26" sqref="M26"/>
    </sheetView>
  </sheetViews>
  <sheetFormatPr defaultRowHeight="15"/>
  <cols>
    <col min="1" max="1" width="9.140625" style="36"/>
    <col min="2" max="2" width="37.7109375" style="11" customWidth="1"/>
    <col min="3" max="3" width="18.140625" customWidth="1"/>
    <col min="4" max="4" width="13.5703125" style="50" customWidth="1"/>
    <col min="5" max="6" width="14" customWidth="1"/>
    <col min="7" max="7" width="16.28515625" customWidth="1"/>
    <col min="8" max="8" width="18.42578125" customWidth="1"/>
  </cols>
  <sheetData>
    <row r="1" spans="1:15" ht="55.5" customHeight="1">
      <c r="B1" s="78" t="s">
        <v>121</v>
      </c>
      <c r="C1" s="78"/>
      <c r="D1" s="78"/>
      <c r="E1" s="78"/>
      <c r="F1" s="78"/>
      <c r="G1" s="78"/>
      <c r="H1" s="78"/>
    </row>
    <row r="2" spans="1:15">
      <c r="B2" s="29"/>
      <c r="C2" s="29"/>
      <c r="D2" s="46"/>
      <c r="E2" s="29"/>
      <c r="F2" s="29"/>
      <c r="G2" s="29"/>
    </row>
    <row r="3" spans="1:15" s="31" customFormat="1" ht="114.75" customHeight="1">
      <c r="A3" s="30" t="s">
        <v>55</v>
      </c>
      <c r="B3" s="30" t="s">
        <v>1</v>
      </c>
      <c r="C3" s="79" t="s">
        <v>56</v>
      </c>
      <c r="D3" s="70" t="s">
        <v>89</v>
      </c>
      <c r="E3" s="71"/>
      <c r="F3" s="79" t="s">
        <v>57</v>
      </c>
      <c r="G3" s="79" t="s">
        <v>58</v>
      </c>
      <c r="H3" s="81" t="s">
        <v>59</v>
      </c>
    </row>
    <row r="4" spans="1:15" s="31" customFormat="1" ht="27.75" customHeight="1">
      <c r="A4" s="30"/>
      <c r="B4" s="30"/>
      <c r="C4" s="80"/>
      <c r="D4" s="47" t="s">
        <v>87</v>
      </c>
      <c r="E4" s="30" t="s">
        <v>88</v>
      </c>
      <c r="F4" s="80"/>
      <c r="G4" s="80"/>
      <c r="H4" s="82"/>
      <c r="O4" s="39"/>
    </row>
    <row r="5" spans="1:15" s="31" customFormat="1" ht="21" customHeight="1">
      <c r="A5" s="38"/>
      <c r="B5" s="74" t="s">
        <v>50</v>
      </c>
      <c r="C5" s="74"/>
      <c r="D5" s="74"/>
      <c r="E5" s="74"/>
      <c r="F5" s="74"/>
      <c r="G5" s="74"/>
      <c r="H5" s="74"/>
    </row>
    <row r="6" spans="1:15">
      <c r="A6" s="37">
        <v>1</v>
      </c>
      <c r="B6" s="13" t="s">
        <v>36</v>
      </c>
      <c r="C6" s="32">
        <v>36</v>
      </c>
      <c r="D6" s="48">
        <v>-33.35</v>
      </c>
      <c r="E6" s="32">
        <v>-23.05</v>
      </c>
      <c r="F6" s="32">
        <v>60.91</v>
      </c>
      <c r="G6" s="32"/>
      <c r="H6" s="26" t="s">
        <v>53</v>
      </c>
    </row>
    <row r="7" spans="1:15">
      <c r="A7" s="37">
        <v>2</v>
      </c>
      <c r="B7" s="13" t="s">
        <v>27</v>
      </c>
      <c r="C7" s="32">
        <v>24</v>
      </c>
      <c r="D7" s="48">
        <v>-100</v>
      </c>
      <c r="E7" s="32">
        <v>-7.82</v>
      </c>
      <c r="F7" s="32">
        <v>69.02</v>
      </c>
      <c r="G7" s="32"/>
      <c r="H7" s="26" t="s">
        <v>53</v>
      </c>
    </row>
    <row r="8" spans="1:15">
      <c r="A8" s="37">
        <v>3</v>
      </c>
      <c r="B8" s="13" t="s">
        <v>23</v>
      </c>
      <c r="C8" s="32">
        <v>32</v>
      </c>
      <c r="D8" s="48" t="s">
        <v>14</v>
      </c>
      <c r="E8" s="32">
        <v>-33.409999999999997</v>
      </c>
      <c r="F8" s="32">
        <v>81.44</v>
      </c>
      <c r="G8" s="32"/>
      <c r="H8" s="26" t="s">
        <v>53</v>
      </c>
    </row>
    <row r="9" spans="1:15" ht="30">
      <c r="A9" s="37">
        <v>4</v>
      </c>
      <c r="B9" s="13" t="s">
        <v>40</v>
      </c>
      <c r="C9" s="32">
        <v>36</v>
      </c>
      <c r="D9" s="48">
        <v>90.68</v>
      </c>
      <c r="E9" s="32">
        <v>-3.07</v>
      </c>
      <c r="F9" s="32">
        <v>82.39</v>
      </c>
      <c r="G9" s="32"/>
      <c r="H9" s="26" t="s">
        <v>53</v>
      </c>
    </row>
    <row r="10" spans="1:15" ht="30">
      <c r="A10" s="37">
        <v>5</v>
      </c>
      <c r="B10" s="13" t="s">
        <v>13</v>
      </c>
      <c r="C10" s="32">
        <v>35.71</v>
      </c>
      <c r="D10" s="48" t="s">
        <v>14</v>
      </c>
      <c r="E10" s="32">
        <v>-15.99</v>
      </c>
      <c r="F10" s="32">
        <v>89.82</v>
      </c>
      <c r="G10" s="32"/>
      <c r="H10" s="26" t="s">
        <v>53</v>
      </c>
    </row>
    <row r="11" spans="1:15">
      <c r="A11" s="37">
        <v>6</v>
      </c>
      <c r="B11" s="13" t="s">
        <v>31</v>
      </c>
      <c r="C11" s="32">
        <v>36</v>
      </c>
      <c r="D11" s="48" t="s">
        <v>14</v>
      </c>
      <c r="E11" s="32">
        <v>-33.39</v>
      </c>
      <c r="F11" s="32">
        <v>92.92</v>
      </c>
      <c r="G11" s="32"/>
      <c r="H11" s="26" t="s">
        <v>53</v>
      </c>
    </row>
    <row r="12" spans="1:15">
      <c r="A12" s="37">
        <v>7</v>
      </c>
      <c r="B12" s="13" t="s">
        <v>21</v>
      </c>
      <c r="C12" s="32">
        <v>28.57</v>
      </c>
      <c r="D12" s="48" t="s">
        <v>14</v>
      </c>
      <c r="E12" s="32">
        <v>-36.51</v>
      </c>
      <c r="F12" s="32">
        <v>116.98</v>
      </c>
      <c r="G12" s="32"/>
      <c r="H12" s="26" t="s">
        <v>53</v>
      </c>
    </row>
    <row r="13" spans="1:15">
      <c r="A13" s="37">
        <v>8</v>
      </c>
      <c r="B13" s="13" t="s">
        <v>30</v>
      </c>
      <c r="C13" s="32">
        <v>32</v>
      </c>
      <c r="D13" s="48" t="s">
        <v>14</v>
      </c>
      <c r="E13" s="32">
        <v>-21.67</v>
      </c>
      <c r="F13" s="32">
        <v>129.6</v>
      </c>
      <c r="G13" s="32"/>
      <c r="H13" s="26" t="s">
        <v>53</v>
      </c>
    </row>
    <row r="14" spans="1:15">
      <c r="A14" s="37">
        <v>9</v>
      </c>
      <c r="B14" s="13" t="s">
        <v>42</v>
      </c>
      <c r="C14" s="32">
        <v>20</v>
      </c>
      <c r="D14" s="48" t="s">
        <v>14</v>
      </c>
      <c r="E14" s="32">
        <v>-26.12</v>
      </c>
      <c r="F14" s="32">
        <v>139.61000000000001</v>
      </c>
      <c r="G14" s="32"/>
      <c r="H14" s="26" t="s">
        <v>53</v>
      </c>
    </row>
    <row r="15" spans="1:15" ht="53.25" customHeight="1">
      <c r="A15" s="38"/>
      <c r="B15" s="75" t="s">
        <v>51</v>
      </c>
      <c r="C15" s="76"/>
      <c r="D15" s="76"/>
      <c r="E15" s="76"/>
      <c r="F15" s="76"/>
      <c r="G15" s="76"/>
      <c r="H15" s="77"/>
    </row>
    <row r="16" spans="1:15">
      <c r="A16" s="37">
        <v>1</v>
      </c>
      <c r="B16" s="13" t="s">
        <v>24</v>
      </c>
      <c r="C16" s="32">
        <v>40</v>
      </c>
      <c r="D16" s="48">
        <v>-74.84</v>
      </c>
      <c r="E16" s="32">
        <v>7.65</v>
      </c>
      <c r="F16" s="32">
        <v>61.53</v>
      </c>
      <c r="G16" s="32"/>
      <c r="H16" s="26" t="s">
        <v>53</v>
      </c>
    </row>
    <row r="17" spans="1:8">
      <c r="A17" s="37">
        <v>2</v>
      </c>
      <c r="B17" s="13" t="s">
        <v>33</v>
      </c>
      <c r="C17" s="32">
        <v>40</v>
      </c>
      <c r="D17" s="48">
        <v>-100</v>
      </c>
      <c r="E17" s="32">
        <v>0.11</v>
      </c>
      <c r="F17" s="32">
        <v>63.14</v>
      </c>
      <c r="G17" s="32"/>
      <c r="H17" s="26" t="s">
        <v>53</v>
      </c>
    </row>
    <row r="18" spans="1:8">
      <c r="A18" s="37">
        <v>3</v>
      </c>
      <c r="B18" s="13" t="s">
        <v>17</v>
      </c>
      <c r="C18" s="32">
        <v>42.86</v>
      </c>
      <c r="D18" s="48"/>
      <c r="E18" s="32">
        <v>-4.83</v>
      </c>
      <c r="F18" s="32">
        <v>68.56</v>
      </c>
      <c r="G18" s="32"/>
      <c r="H18" s="26" t="s">
        <v>53</v>
      </c>
    </row>
    <row r="19" spans="1:8">
      <c r="A19" s="37">
        <v>4</v>
      </c>
      <c r="B19" s="13" t="s">
        <v>26</v>
      </c>
      <c r="C19" s="32">
        <v>58.33</v>
      </c>
      <c r="D19" s="48">
        <v>100.85</v>
      </c>
      <c r="E19" s="32">
        <v>-19.690000000000001</v>
      </c>
      <c r="F19" s="32">
        <v>73.680000000000007</v>
      </c>
      <c r="G19" s="32"/>
      <c r="H19" s="26" t="s">
        <v>53</v>
      </c>
    </row>
    <row r="20" spans="1:8">
      <c r="A20" s="37">
        <v>5</v>
      </c>
      <c r="B20" s="13" t="s">
        <v>37</v>
      </c>
      <c r="C20" s="32">
        <v>54.17</v>
      </c>
      <c r="D20" s="48">
        <v>-100</v>
      </c>
      <c r="E20" s="32">
        <v>-10.37</v>
      </c>
      <c r="F20" s="32">
        <v>74.23</v>
      </c>
      <c r="G20" s="32"/>
      <c r="H20" s="26" t="s">
        <v>53</v>
      </c>
    </row>
    <row r="21" spans="1:8">
      <c r="A21" s="37">
        <v>6</v>
      </c>
      <c r="B21" s="13" t="s">
        <v>16</v>
      </c>
      <c r="C21" s="32">
        <v>57.14</v>
      </c>
      <c r="D21" s="48" t="s">
        <v>14</v>
      </c>
      <c r="E21" s="32">
        <v>-27.39</v>
      </c>
      <c r="F21" s="32">
        <v>77.180000000000007</v>
      </c>
      <c r="G21" s="32"/>
      <c r="H21" s="26" t="s">
        <v>53</v>
      </c>
    </row>
    <row r="22" spans="1:8">
      <c r="A22" s="37">
        <v>7</v>
      </c>
      <c r="B22" s="13" t="s">
        <v>41</v>
      </c>
      <c r="C22" s="32">
        <v>52.17</v>
      </c>
      <c r="D22" s="48">
        <v>100</v>
      </c>
      <c r="E22" s="32">
        <v>-6.86</v>
      </c>
      <c r="F22" s="32">
        <v>77.650000000000006</v>
      </c>
      <c r="G22" s="32"/>
      <c r="H22" s="26" t="s">
        <v>53</v>
      </c>
    </row>
    <row r="23" spans="1:8">
      <c r="A23" s="37">
        <v>8</v>
      </c>
      <c r="B23" s="13" t="s">
        <v>35</v>
      </c>
      <c r="C23" s="32">
        <v>56</v>
      </c>
      <c r="D23" s="48">
        <v>187.27</v>
      </c>
      <c r="E23" s="32">
        <v>-9.36</v>
      </c>
      <c r="F23" s="32">
        <v>81.92</v>
      </c>
      <c r="G23" s="32">
        <v>0.8</v>
      </c>
      <c r="H23" s="26" t="s">
        <v>123</v>
      </c>
    </row>
    <row r="24" spans="1:8">
      <c r="A24" s="37">
        <v>9</v>
      </c>
      <c r="B24" s="13" t="s">
        <v>34</v>
      </c>
      <c r="C24" s="32">
        <v>52</v>
      </c>
      <c r="D24" s="48">
        <v>100</v>
      </c>
      <c r="E24" s="32">
        <v>-23.08</v>
      </c>
      <c r="F24" s="32">
        <v>84.03</v>
      </c>
      <c r="G24" s="32">
        <v>0.8</v>
      </c>
      <c r="H24" s="26" t="s">
        <v>52</v>
      </c>
    </row>
    <row r="25" spans="1:8">
      <c r="A25" s="37">
        <v>10</v>
      </c>
      <c r="B25" s="13" t="s">
        <v>19</v>
      </c>
      <c r="C25" s="32">
        <v>57.14</v>
      </c>
      <c r="D25" s="48" t="s">
        <v>14</v>
      </c>
      <c r="E25" s="32">
        <v>-19.57</v>
      </c>
      <c r="F25" s="32">
        <v>86.67</v>
      </c>
      <c r="G25" s="32">
        <v>0.9</v>
      </c>
      <c r="H25" s="26" t="s">
        <v>52</v>
      </c>
    </row>
    <row r="26" spans="1:8">
      <c r="A26" s="37">
        <v>11</v>
      </c>
      <c r="B26" s="13" t="s">
        <v>25</v>
      </c>
      <c r="C26" s="32">
        <v>45.83</v>
      </c>
      <c r="D26" s="48" t="s">
        <v>14</v>
      </c>
      <c r="E26" s="32">
        <v>5.78</v>
      </c>
      <c r="F26" s="32">
        <v>86.68</v>
      </c>
      <c r="G26" s="32">
        <v>0.8</v>
      </c>
      <c r="H26" s="26" t="s">
        <v>52</v>
      </c>
    </row>
    <row r="27" spans="1:8">
      <c r="A27" s="37">
        <v>12</v>
      </c>
      <c r="B27" s="13" t="s">
        <v>38</v>
      </c>
      <c r="C27" s="32">
        <v>41.67</v>
      </c>
      <c r="D27" s="48">
        <v>1.77</v>
      </c>
      <c r="E27" s="32">
        <v>16.18</v>
      </c>
      <c r="F27" s="32">
        <v>89.96</v>
      </c>
      <c r="G27" s="32">
        <v>0.8</v>
      </c>
      <c r="H27" s="26" t="s">
        <v>52</v>
      </c>
    </row>
    <row r="28" spans="1:8">
      <c r="A28" s="37">
        <v>13</v>
      </c>
      <c r="B28" s="13" t="s">
        <v>29</v>
      </c>
      <c r="C28" s="32">
        <v>44</v>
      </c>
      <c r="D28" s="48" t="s">
        <v>14</v>
      </c>
      <c r="E28" s="32">
        <v>-11.55</v>
      </c>
      <c r="F28" s="32">
        <v>81.48</v>
      </c>
      <c r="G28" s="32">
        <v>0.9</v>
      </c>
      <c r="H28" s="26" t="s">
        <v>52</v>
      </c>
    </row>
    <row r="29" spans="1:8">
      <c r="A29" s="37">
        <v>14</v>
      </c>
      <c r="B29" s="13" t="s">
        <v>32</v>
      </c>
      <c r="C29" s="32">
        <v>40</v>
      </c>
      <c r="D29" s="48">
        <v>-0.66</v>
      </c>
      <c r="E29" s="32">
        <v>-24.08</v>
      </c>
      <c r="F29" s="32">
        <v>87.25</v>
      </c>
      <c r="G29" s="32">
        <v>0.9</v>
      </c>
      <c r="H29" s="26" t="s">
        <v>52</v>
      </c>
    </row>
    <row r="30" spans="1:8">
      <c r="A30" s="37">
        <v>15</v>
      </c>
      <c r="B30" s="13" t="s">
        <v>15</v>
      </c>
      <c r="C30" s="32">
        <v>57.14</v>
      </c>
      <c r="D30" s="48" t="s">
        <v>14</v>
      </c>
      <c r="E30" s="32">
        <v>-14.37</v>
      </c>
      <c r="F30" s="32">
        <v>87.56</v>
      </c>
      <c r="G30" s="32">
        <v>0.9</v>
      </c>
      <c r="H30" s="26" t="s">
        <v>52</v>
      </c>
    </row>
    <row r="31" spans="1:8">
      <c r="A31" s="37">
        <v>16</v>
      </c>
      <c r="B31" s="13" t="s">
        <v>18</v>
      </c>
      <c r="C31" s="32">
        <v>57.14</v>
      </c>
      <c r="D31" s="48" t="s">
        <v>14</v>
      </c>
      <c r="E31" s="32">
        <v>-8.6300000000000008</v>
      </c>
      <c r="F31" s="32">
        <v>92.52</v>
      </c>
      <c r="G31" s="32">
        <v>1</v>
      </c>
      <c r="H31" s="26" t="s">
        <v>52</v>
      </c>
    </row>
    <row r="32" spans="1:8">
      <c r="A32" s="37">
        <v>17</v>
      </c>
      <c r="B32" s="13" t="s">
        <v>28</v>
      </c>
      <c r="C32" s="32">
        <v>48</v>
      </c>
      <c r="D32" s="48" t="s">
        <v>14</v>
      </c>
      <c r="E32" s="32">
        <v>-23.73</v>
      </c>
      <c r="F32" s="32">
        <v>94.91</v>
      </c>
      <c r="G32" s="32">
        <v>1</v>
      </c>
      <c r="H32" s="26" t="s">
        <v>52</v>
      </c>
    </row>
    <row r="33" spans="1:8" ht="18.75">
      <c r="A33" s="38"/>
      <c r="B33" s="74" t="s">
        <v>54</v>
      </c>
      <c r="C33" s="74"/>
      <c r="D33" s="74"/>
      <c r="E33" s="74"/>
      <c r="F33" s="74"/>
      <c r="G33" s="74"/>
      <c r="H33" s="74"/>
    </row>
    <row r="34" spans="1:8">
      <c r="A34" s="37">
        <v>1</v>
      </c>
      <c r="B34" s="13" t="s">
        <v>39</v>
      </c>
      <c r="C34" s="32">
        <v>64</v>
      </c>
      <c r="D34" s="48">
        <v>-77.08</v>
      </c>
      <c r="E34" s="32">
        <v>5.76</v>
      </c>
      <c r="F34" s="32">
        <v>59.4</v>
      </c>
      <c r="G34" s="32"/>
      <c r="H34" s="26" t="s">
        <v>53</v>
      </c>
    </row>
    <row r="35" spans="1:8">
      <c r="A35" s="37">
        <v>2</v>
      </c>
      <c r="B35" s="13" t="s">
        <v>20</v>
      </c>
      <c r="C35" s="32">
        <v>64.290000000000006</v>
      </c>
      <c r="D35" s="48" t="s">
        <v>14</v>
      </c>
      <c r="E35" s="32">
        <v>-13.6</v>
      </c>
      <c r="F35" s="32">
        <v>68.37</v>
      </c>
      <c r="G35" s="32"/>
      <c r="H35" s="26" t="s">
        <v>53</v>
      </c>
    </row>
    <row r="36" spans="1:8" ht="28.5" customHeight="1">
      <c r="A36" s="37">
        <v>3</v>
      </c>
      <c r="B36" s="13" t="s">
        <v>22</v>
      </c>
      <c r="C36" s="32">
        <v>83.3</v>
      </c>
      <c r="D36" s="48">
        <v>-32.03</v>
      </c>
      <c r="E36" s="32" t="s">
        <v>14</v>
      </c>
      <c r="F36" s="32">
        <v>94.04</v>
      </c>
      <c r="G36" s="32">
        <v>1</v>
      </c>
      <c r="H36" s="26" t="s">
        <v>52</v>
      </c>
    </row>
    <row r="37" spans="1:8">
      <c r="B37" s="33"/>
      <c r="C37" s="33"/>
      <c r="D37" s="49"/>
    </row>
    <row r="38" spans="1:8">
      <c r="B38" s="33"/>
      <c r="C38" s="33"/>
      <c r="D38" s="49"/>
    </row>
    <row r="39" spans="1:8">
      <c r="B39" s="33"/>
      <c r="C39" s="33"/>
      <c r="D39" s="49"/>
    </row>
    <row r="40" spans="1:8">
      <c r="B40" s="33"/>
      <c r="C40" s="33"/>
      <c r="D40" s="49"/>
    </row>
    <row r="41" spans="1:8">
      <c r="B41" s="33"/>
      <c r="C41" s="33"/>
      <c r="D41" s="49"/>
    </row>
    <row r="42" spans="1:8">
      <c r="B42" s="33"/>
      <c r="C42" s="33"/>
      <c r="D42" s="49"/>
    </row>
    <row r="43" spans="1:8">
      <c r="B43" s="33"/>
      <c r="C43" s="33"/>
      <c r="D43" s="49"/>
    </row>
    <row r="44" spans="1:8">
      <c r="B44" s="33"/>
      <c r="C44" s="33"/>
      <c r="D44" s="49"/>
    </row>
    <row r="45" spans="1:8">
      <c r="B45" s="33"/>
      <c r="C45" s="33"/>
      <c r="D45" s="49"/>
    </row>
    <row r="46" spans="1:8">
      <c r="B46" s="33"/>
      <c r="C46" s="33"/>
      <c r="D46" s="49"/>
    </row>
    <row r="47" spans="1:8">
      <c r="B47" s="33"/>
      <c r="C47" s="33"/>
      <c r="D47" s="49"/>
    </row>
    <row r="48" spans="1:8">
      <c r="B48" s="33"/>
      <c r="C48" s="33"/>
      <c r="D48" s="49"/>
    </row>
    <row r="49" spans="2:4">
      <c r="B49" s="33"/>
      <c r="C49" s="33"/>
      <c r="D49" s="49"/>
    </row>
    <row r="50" spans="2:4">
      <c r="B50" s="33"/>
      <c r="C50" s="33"/>
      <c r="D50" s="49"/>
    </row>
    <row r="51" spans="2:4">
      <c r="B51" s="33"/>
      <c r="C51" s="33"/>
      <c r="D51" s="49"/>
    </row>
    <row r="52" spans="2:4">
      <c r="B52" s="33"/>
      <c r="C52" s="33"/>
      <c r="D52" s="49"/>
    </row>
    <row r="53" spans="2:4">
      <c r="B53" s="33"/>
      <c r="C53" s="33"/>
      <c r="D53" s="49"/>
    </row>
    <row r="54" spans="2:4">
      <c r="B54" s="33"/>
      <c r="C54" s="33"/>
      <c r="D54" s="49"/>
    </row>
    <row r="55" spans="2:4">
      <c r="B55" s="33"/>
      <c r="C55" s="33"/>
      <c r="D55" s="49"/>
    </row>
    <row r="56" spans="2:4">
      <c r="B56" s="33"/>
      <c r="C56" s="33"/>
      <c r="D56" s="49"/>
    </row>
    <row r="57" spans="2:4">
      <c r="B57" s="33"/>
      <c r="C57" s="33"/>
      <c r="D57" s="49"/>
    </row>
    <row r="58" spans="2:4">
      <c r="B58" s="33"/>
      <c r="C58" s="33"/>
      <c r="D58" s="49"/>
    </row>
    <row r="59" spans="2:4">
      <c r="B59" s="33"/>
      <c r="C59" s="33"/>
      <c r="D59" s="49"/>
    </row>
    <row r="60" spans="2:4">
      <c r="B60" s="33"/>
      <c r="C60" s="33"/>
      <c r="D60" s="49"/>
    </row>
    <row r="61" spans="2:4">
      <c r="B61" s="33"/>
      <c r="C61" s="33"/>
      <c r="D61" s="49"/>
    </row>
    <row r="62" spans="2:4">
      <c r="B62" s="33"/>
      <c r="C62" s="33"/>
      <c r="D62" s="49"/>
    </row>
    <row r="63" spans="2:4">
      <c r="B63" s="33"/>
      <c r="C63" s="33"/>
      <c r="D63" s="49"/>
    </row>
    <row r="64" spans="2:4">
      <c r="B64" s="33"/>
      <c r="C64" s="33"/>
      <c r="D64" s="49"/>
    </row>
    <row r="65" spans="2:4">
      <c r="B65" s="33"/>
      <c r="C65" s="33"/>
      <c r="D65" s="49"/>
    </row>
    <row r="66" spans="2:4">
      <c r="B66" s="33"/>
      <c r="C66" s="33"/>
      <c r="D66" s="49"/>
    </row>
    <row r="67" spans="2:4">
      <c r="B67" s="33"/>
      <c r="C67" s="33"/>
      <c r="D67" s="49"/>
    </row>
    <row r="68" spans="2:4">
      <c r="B68" s="33"/>
      <c r="C68" s="33"/>
      <c r="D68" s="49"/>
    </row>
    <row r="69" spans="2:4">
      <c r="B69" s="33"/>
      <c r="C69" s="33"/>
      <c r="D69" s="49"/>
    </row>
    <row r="70" spans="2:4">
      <c r="B70" s="33"/>
      <c r="C70" s="33"/>
      <c r="D70" s="49"/>
    </row>
    <row r="71" spans="2:4">
      <c r="B71" s="33"/>
      <c r="C71" s="33"/>
      <c r="D71" s="49"/>
    </row>
    <row r="72" spans="2:4">
      <c r="B72" s="33"/>
      <c r="C72" s="33"/>
      <c r="D72" s="49"/>
    </row>
    <row r="73" spans="2:4">
      <c r="B73" s="33"/>
      <c r="C73" s="33"/>
      <c r="D73" s="49"/>
    </row>
    <row r="74" spans="2:4">
      <c r="B74" s="33"/>
      <c r="C74" s="33"/>
      <c r="D74" s="49"/>
    </row>
    <row r="75" spans="2:4">
      <c r="B75" s="33"/>
      <c r="C75" s="33"/>
      <c r="D75" s="49"/>
    </row>
    <row r="76" spans="2:4">
      <c r="B76" s="33"/>
      <c r="C76" s="33"/>
      <c r="D76" s="49"/>
    </row>
    <row r="77" spans="2:4">
      <c r="B77" s="33"/>
      <c r="C77" s="33"/>
      <c r="D77" s="49"/>
    </row>
    <row r="78" spans="2:4">
      <c r="B78" s="33"/>
      <c r="C78" s="33"/>
      <c r="D78" s="49"/>
    </row>
    <row r="79" spans="2:4">
      <c r="B79" s="33"/>
      <c r="C79" s="33"/>
      <c r="D79" s="49"/>
    </row>
    <row r="80" spans="2:4">
      <c r="B80" s="33"/>
      <c r="C80" s="33"/>
      <c r="D80" s="49"/>
    </row>
    <row r="81" spans="2:4">
      <c r="B81" s="33"/>
      <c r="C81" s="33"/>
      <c r="D81" s="49"/>
    </row>
    <row r="82" spans="2:4">
      <c r="B82" s="33"/>
      <c r="C82" s="33"/>
      <c r="D82" s="49"/>
    </row>
    <row r="83" spans="2:4">
      <c r="B83" s="33"/>
      <c r="C83" s="33"/>
      <c r="D83" s="49"/>
    </row>
    <row r="84" spans="2:4">
      <c r="B84" s="33"/>
      <c r="C84" s="33"/>
      <c r="D84" s="49"/>
    </row>
    <row r="85" spans="2:4">
      <c r="B85" s="33"/>
      <c r="C85" s="33"/>
      <c r="D85" s="49"/>
    </row>
    <row r="86" spans="2:4">
      <c r="B86" s="33"/>
      <c r="C86" s="33"/>
      <c r="D86" s="49"/>
    </row>
    <row r="87" spans="2:4">
      <c r="B87" s="33"/>
      <c r="C87" s="33"/>
      <c r="D87" s="49"/>
    </row>
    <row r="88" spans="2:4">
      <c r="B88" s="33"/>
      <c r="C88" s="33"/>
      <c r="D88" s="49"/>
    </row>
    <row r="89" spans="2:4">
      <c r="B89" s="33"/>
      <c r="C89" s="33"/>
      <c r="D89" s="49"/>
    </row>
    <row r="90" spans="2:4">
      <c r="B90" s="33"/>
      <c r="C90" s="33"/>
      <c r="D90" s="49"/>
    </row>
    <row r="91" spans="2:4">
      <c r="B91" s="33"/>
      <c r="C91" s="33"/>
      <c r="D91" s="49"/>
    </row>
    <row r="92" spans="2:4">
      <c r="B92" s="33"/>
      <c r="C92" s="33"/>
      <c r="D92" s="49"/>
    </row>
    <row r="93" spans="2:4">
      <c r="B93" s="33"/>
      <c r="C93" s="33"/>
      <c r="D93" s="49"/>
    </row>
    <row r="94" spans="2:4">
      <c r="B94" s="33"/>
      <c r="C94" s="33"/>
      <c r="D94" s="49"/>
    </row>
    <row r="95" spans="2:4">
      <c r="B95" s="33"/>
      <c r="C95" s="33"/>
      <c r="D95" s="49"/>
    </row>
    <row r="96" spans="2:4">
      <c r="B96" s="33"/>
      <c r="C96" s="33"/>
      <c r="D96" s="49"/>
    </row>
    <row r="97" spans="2:4">
      <c r="B97" s="33"/>
      <c r="C97" s="33"/>
      <c r="D97" s="49"/>
    </row>
    <row r="98" spans="2:4">
      <c r="B98" s="33"/>
      <c r="C98" s="33"/>
      <c r="D98" s="49"/>
    </row>
    <row r="99" spans="2:4">
      <c r="B99" s="33"/>
      <c r="C99" s="33"/>
      <c r="D99" s="49"/>
    </row>
    <row r="100" spans="2:4">
      <c r="B100" s="33"/>
      <c r="C100" s="33"/>
      <c r="D100" s="49"/>
    </row>
    <row r="101" spans="2:4">
      <c r="B101" s="33"/>
      <c r="C101" s="33"/>
      <c r="D101" s="49"/>
    </row>
    <row r="102" spans="2:4">
      <c r="B102" s="33"/>
      <c r="C102" s="33"/>
      <c r="D102" s="49"/>
    </row>
    <row r="103" spans="2:4">
      <c r="B103" s="33"/>
      <c r="C103" s="33"/>
      <c r="D103" s="49"/>
    </row>
    <row r="104" spans="2:4">
      <c r="B104" s="33"/>
      <c r="C104" s="33"/>
      <c r="D104" s="49"/>
    </row>
    <row r="105" spans="2:4">
      <c r="B105" s="33"/>
      <c r="C105" s="33"/>
      <c r="D105" s="49"/>
    </row>
    <row r="106" spans="2:4">
      <c r="B106" s="33"/>
      <c r="C106" s="33"/>
      <c r="D106" s="49"/>
    </row>
    <row r="107" spans="2:4">
      <c r="B107" s="33"/>
      <c r="C107" s="33"/>
      <c r="D107" s="49"/>
    </row>
    <row r="108" spans="2:4">
      <c r="B108" s="33"/>
      <c r="C108" s="33"/>
      <c r="D108" s="49"/>
    </row>
    <row r="109" spans="2:4">
      <c r="B109" s="33"/>
      <c r="C109" s="33"/>
      <c r="D109" s="49"/>
    </row>
    <row r="110" spans="2:4">
      <c r="B110" s="33"/>
      <c r="C110" s="33"/>
      <c r="D110" s="49"/>
    </row>
    <row r="111" spans="2:4">
      <c r="B111" s="33"/>
      <c r="C111" s="33"/>
      <c r="D111" s="49"/>
    </row>
    <row r="112" spans="2:4">
      <c r="B112" s="33"/>
      <c r="C112" s="33"/>
      <c r="D112" s="49"/>
    </row>
    <row r="113" spans="2:4">
      <c r="B113" s="33"/>
      <c r="C113" s="33"/>
      <c r="D113" s="49"/>
    </row>
    <row r="114" spans="2:4">
      <c r="B114" s="33"/>
      <c r="C114" s="33"/>
      <c r="D114" s="49"/>
    </row>
    <row r="115" spans="2:4">
      <c r="B115" s="33"/>
      <c r="C115" s="33"/>
      <c r="D115" s="49"/>
    </row>
    <row r="116" spans="2:4">
      <c r="B116" s="33"/>
      <c r="C116" s="33"/>
      <c r="D116" s="49"/>
    </row>
    <row r="117" spans="2:4">
      <c r="B117" s="33"/>
      <c r="C117" s="33"/>
      <c r="D117" s="49"/>
    </row>
    <row r="118" spans="2:4">
      <c r="B118" s="33"/>
      <c r="C118" s="33"/>
      <c r="D118" s="49"/>
    </row>
    <row r="119" spans="2:4">
      <c r="B119" s="33"/>
      <c r="C119" s="33"/>
      <c r="D119" s="49"/>
    </row>
    <row r="120" spans="2:4">
      <c r="B120" s="33"/>
      <c r="C120" s="33"/>
      <c r="D120" s="49"/>
    </row>
    <row r="121" spans="2:4">
      <c r="B121" s="33"/>
      <c r="C121" s="33"/>
      <c r="D121" s="49"/>
    </row>
    <row r="122" spans="2:4">
      <c r="B122" s="33"/>
      <c r="C122" s="33"/>
      <c r="D122" s="49"/>
    </row>
    <row r="123" spans="2:4">
      <c r="B123" s="33"/>
      <c r="C123" s="33"/>
      <c r="D123" s="49"/>
    </row>
    <row r="124" spans="2:4">
      <c r="B124" s="33"/>
      <c r="C124" s="33"/>
      <c r="D124" s="49"/>
    </row>
    <row r="125" spans="2:4">
      <c r="B125" s="33"/>
      <c r="C125" s="33"/>
      <c r="D125" s="49"/>
    </row>
    <row r="126" spans="2:4">
      <c r="B126" s="33"/>
      <c r="C126" s="33"/>
      <c r="D126" s="49"/>
    </row>
  </sheetData>
  <mergeCells count="9">
    <mergeCell ref="B5:H5"/>
    <mergeCell ref="B15:H15"/>
    <mergeCell ref="B33:H33"/>
    <mergeCell ref="B1:H1"/>
    <mergeCell ref="D3:E3"/>
    <mergeCell ref="C3:C4"/>
    <mergeCell ref="F3:F4"/>
    <mergeCell ref="G3:G4"/>
    <mergeCell ref="H3:H4"/>
  </mergeCells>
  <pageMargins left="0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оценка</vt:lpstr>
      <vt:lpstr>результат</vt:lpstr>
      <vt:lpstr>оценка!Область_печати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НовиковаЕ</dc:creator>
  <cp:lastModifiedBy>Шмакова</cp:lastModifiedBy>
  <cp:lastPrinted>2023-09-25T08:23:41Z</cp:lastPrinted>
  <dcterms:created xsi:type="dcterms:W3CDTF">2022-10-18T12:50:23Z</dcterms:created>
  <dcterms:modified xsi:type="dcterms:W3CDTF">2023-09-29T13:27:49Z</dcterms:modified>
</cp:coreProperties>
</file>