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425" windowHeight="11025"/>
  </bookViews>
  <sheets>
    <sheet name="приложение 1 " sheetId="6" r:id="rId1"/>
  </sheets>
  <definedNames>
    <definedName name="_xlnm.Print_Titles" localSheetId="0">'приложение 1 '!$5:$5</definedName>
  </definedNames>
  <calcPr calcId="125725"/>
</workbook>
</file>

<file path=xl/calcChain.xml><?xml version="1.0" encoding="utf-8"?>
<calcChain xmlns="http://schemas.openxmlformats.org/spreadsheetml/2006/main">
  <c r="D12" i="6"/>
  <c r="D27"/>
  <c r="D29"/>
  <c r="D32"/>
  <c r="D39"/>
  <c r="D58"/>
  <c r="D67"/>
  <c r="F66"/>
  <c r="F65"/>
  <c r="F64"/>
  <c r="F63"/>
  <c r="F62"/>
  <c r="F61"/>
  <c r="F60"/>
  <c r="F59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D38"/>
  <c r="F38" s="1"/>
  <c r="F37"/>
  <c r="F36"/>
  <c r="F35"/>
  <c r="F34"/>
  <c r="F33"/>
  <c r="F31"/>
  <c r="F28"/>
  <c r="F29" s="1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8" l="1"/>
  <c r="F67"/>
  <c r="F30"/>
  <c r="F32" s="1"/>
  <c r="F27"/>
  <c r="F39"/>
  <c r="D68" l="1"/>
  <c r="F68"/>
</calcChain>
</file>

<file path=xl/sharedStrings.xml><?xml version="1.0" encoding="utf-8"?>
<sst xmlns="http://schemas.openxmlformats.org/spreadsheetml/2006/main" count="45" uniqueCount="30">
  <si>
    <t>№ группы ВМП</t>
  </si>
  <si>
    <t>Количество случаев</t>
  </si>
  <si>
    <t>Норматив финансовых затрат на единицу объема медицинской помощи, руб.</t>
  </si>
  <si>
    <t xml:space="preserve">Сумма, руб. </t>
  </si>
  <si>
    <t>ОГБУЗ "Смоленская областная клиническая больница"</t>
  </si>
  <si>
    <t>ОГБУЗ "Смоленская областная детская клиническая больница"</t>
  </si>
  <si>
    <t>ОГБУЗ "Смоленский областной онкологический диспансер"</t>
  </si>
  <si>
    <t>ОГБУЗ "Клиническая больница №1"</t>
  </si>
  <si>
    <t>ОГБУЗ "Клиническая больница скорой медицинской помощи"</t>
  </si>
  <si>
    <t xml:space="preserve">Приложение №1 </t>
  </si>
  <si>
    <t>Наименование медицинской организации</t>
  </si>
  <si>
    <t>Профиль медицинской помощи</t>
  </si>
  <si>
    <t>ВСЕГО</t>
  </si>
  <si>
    <t>Гастроэнтерология</t>
  </si>
  <si>
    <t>Нейрохирургия</t>
  </si>
  <si>
    <t>Сердечно-сосудистая хирургия</t>
  </si>
  <si>
    <t>Травматология и ортопедия</t>
  </si>
  <si>
    <t>Офтальмология</t>
  </si>
  <si>
    <t>Онкология</t>
  </si>
  <si>
    <t>Неонаталогия</t>
  </si>
  <si>
    <t>Эндокринология</t>
  </si>
  <si>
    <t>Акушерство и гинекология</t>
  </si>
  <si>
    <t>Урология</t>
  </si>
  <si>
    <t>Ревматология</t>
  </si>
  <si>
    <t>Хирургия</t>
  </si>
  <si>
    <t>Гематология</t>
  </si>
  <si>
    <t>Объемы и стоимость  законченных случаев лечения заболеваний в стационарных условиях с применением методов высокотехнологичной медицинской помощи  на 2023 год</t>
  </si>
  <si>
    <t>Итого</t>
  </si>
  <si>
    <t>ЧУЗ "Клиническая больница "РЖД-Медицина" г.Смоленск</t>
  </si>
  <si>
    <t xml:space="preserve">к Решению Комиссии по разработке Территориальной программы ОМС на 2023 год от "30" октября 2023г.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</si>
</sst>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7" fillId="0" borderId="0" xfId="0" applyFont="1"/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3" fontId="8" fillId="4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10" fillId="4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1" fillId="2" borderId="8" xfId="0" applyFont="1" applyFill="1" applyBorder="1"/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71"/>
  <sheetViews>
    <sheetView tabSelected="1" zoomScale="80" zoomScaleNormal="80" workbookViewId="0">
      <selection activeCell="A3" sqref="A3:F4"/>
    </sheetView>
  </sheetViews>
  <sheetFormatPr defaultColWidth="9.42578125" defaultRowHeight="15"/>
  <cols>
    <col min="1" max="1" width="35.85546875" style="1" customWidth="1"/>
    <col min="2" max="2" width="27.5703125" style="2" customWidth="1"/>
    <col min="3" max="3" width="11.42578125" style="7" customWidth="1"/>
    <col min="4" max="4" width="15.5703125" style="1" customWidth="1"/>
    <col min="5" max="5" width="21.5703125" style="1" customWidth="1"/>
    <col min="6" max="6" width="25.140625" style="1" customWidth="1"/>
    <col min="7" max="8" width="9.42578125" style="1"/>
    <col min="9" max="9" width="26.5703125" style="1" customWidth="1"/>
    <col min="10" max="10" width="18.85546875" style="1" customWidth="1"/>
    <col min="11" max="11" width="9.42578125" style="1"/>
    <col min="12" max="12" width="22.28515625" style="1" customWidth="1"/>
    <col min="13" max="16384" width="9.42578125" style="1"/>
  </cols>
  <sheetData>
    <row r="1" spans="1:6" s="10" customFormat="1">
      <c r="A1" s="61" t="s">
        <v>9</v>
      </c>
      <c r="B1" s="61"/>
      <c r="C1" s="61"/>
      <c r="D1" s="61"/>
      <c r="E1" s="61"/>
      <c r="F1" s="61"/>
    </row>
    <row r="2" spans="1:6" s="10" customFormat="1" ht="33" customHeight="1">
      <c r="A2" s="62" t="s">
        <v>29</v>
      </c>
      <c r="B2" s="62"/>
      <c r="C2" s="62"/>
      <c r="D2" s="62"/>
      <c r="E2" s="62"/>
      <c r="F2" s="62"/>
    </row>
    <row r="3" spans="1:6" ht="14.85" customHeight="1">
      <c r="A3" s="63" t="s">
        <v>26</v>
      </c>
      <c r="B3" s="63"/>
      <c r="C3" s="63"/>
      <c r="D3" s="63"/>
      <c r="E3" s="63"/>
      <c r="F3" s="63"/>
    </row>
    <row r="4" spans="1:6" ht="73.5" customHeight="1">
      <c r="A4" s="63"/>
      <c r="B4" s="63"/>
      <c r="C4" s="63"/>
      <c r="D4" s="63"/>
      <c r="E4" s="63"/>
      <c r="F4" s="63"/>
    </row>
    <row r="5" spans="1:6" ht="81.75" customHeight="1">
      <c r="A5" s="45" t="s">
        <v>10</v>
      </c>
      <c r="B5" s="45" t="s">
        <v>11</v>
      </c>
      <c r="C5" s="3" t="s">
        <v>0</v>
      </c>
      <c r="D5" s="3" t="s">
        <v>1</v>
      </c>
      <c r="E5" s="4" t="s">
        <v>2</v>
      </c>
      <c r="F5" s="4" t="s">
        <v>3</v>
      </c>
    </row>
    <row r="6" spans="1:6" ht="15.75" customHeight="1">
      <c r="A6" s="64" t="s">
        <v>4</v>
      </c>
      <c r="B6" s="56" t="s">
        <v>24</v>
      </c>
      <c r="C6" s="20">
        <v>63</v>
      </c>
      <c r="D6" s="5">
        <v>6</v>
      </c>
      <c r="E6" s="12">
        <v>193718</v>
      </c>
      <c r="F6" s="6">
        <f>D6*E6</f>
        <v>1162308</v>
      </c>
    </row>
    <row r="7" spans="1:6" ht="15.75" customHeight="1">
      <c r="A7" s="64"/>
      <c r="B7" s="57"/>
      <c r="C7" s="20">
        <v>64</v>
      </c>
      <c r="D7" s="5">
        <v>1</v>
      </c>
      <c r="E7" s="12">
        <v>208916</v>
      </c>
      <c r="F7" s="6">
        <f>D7*E7</f>
        <v>208916</v>
      </c>
    </row>
    <row r="8" spans="1:6" ht="19.350000000000001" customHeight="1">
      <c r="A8" s="64"/>
      <c r="B8" s="38" t="s">
        <v>13</v>
      </c>
      <c r="C8" s="21">
        <v>3</v>
      </c>
      <c r="D8" s="5">
        <v>14</v>
      </c>
      <c r="E8" s="5">
        <v>155640</v>
      </c>
      <c r="F8" s="5">
        <f>D8*E8</f>
        <v>2178960</v>
      </c>
    </row>
    <row r="9" spans="1:6" ht="19.350000000000001" customHeight="1">
      <c r="A9" s="64"/>
      <c r="B9" s="65" t="s">
        <v>14</v>
      </c>
      <c r="C9" s="39">
        <v>10</v>
      </c>
      <c r="D9" s="40">
        <v>44</v>
      </c>
      <c r="E9" s="40">
        <v>188927</v>
      </c>
      <c r="F9" s="40">
        <f t="shared" ref="F9:F13" si="0">D9*E9</f>
        <v>8312788</v>
      </c>
    </row>
    <row r="10" spans="1:6" ht="19.350000000000001" customHeight="1">
      <c r="A10" s="64"/>
      <c r="B10" s="66"/>
      <c r="C10" s="39">
        <v>14</v>
      </c>
      <c r="D10" s="40">
        <v>0</v>
      </c>
      <c r="E10" s="40">
        <v>342474</v>
      </c>
      <c r="F10" s="40">
        <f t="shared" si="0"/>
        <v>0</v>
      </c>
    </row>
    <row r="11" spans="1:6" ht="15.75" customHeight="1">
      <c r="A11" s="64"/>
      <c r="B11" s="65" t="s">
        <v>17</v>
      </c>
      <c r="C11" s="41">
        <v>28</v>
      </c>
      <c r="D11" s="41">
        <v>32</v>
      </c>
      <c r="E11" s="40">
        <v>70775</v>
      </c>
      <c r="F11" s="40">
        <f t="shared" si="0"/>
        <v>2264800</v>
      </c>
    </row>
    <row r="12" spans="1:6" ht="15.75" customHeight="1">
      <c r="A12" s="64"/>
      <c r="B12" s="67"/>
      <c r="C12" s="41">
        <v>29</v>
      </c>
      <c r="D12" s="41">
        <f>2</f>
        <v>2</v>
      </c>
      <c r="E12" s="40">
        <v>102860</v>
      </c>
      <c r="F12" s="42">
        <f t="shared" si="0"/>
        <v>205720</v>
      </c>
    </row>
    <row r="13" spans="1:6" ht="15.75" customHeight="1">
      <c r="A13" s="64"/>
      <c r="B13" s="66"/>
      <c r="C13" s="41">
        <v>30</v>
      </c>
      <c r="D13" s="41">
        <v>0</v>
      </c>
      <c r="E13" s="40">
        <v>101569</v>
      </c>
      <c r="F13" s="40">
        <f t="shared" si="0"/>
        <v>0</v>
      </c>
    </row>
    <row r="14" spans="1:6" ht="15.75" customHeight="1">
      <c r="A14" s="64"/>
      <c r="B14" s="68" t="s">
        <v>15</v>
      </c>
      <c r="C14" s="43">
        <v>37</v>
      </c>
      <c r="D14" s="40">
        <v>400</v>
      </c>
      <c r="E14" s="40">
        <v>185214</v>
      </c>
      <c r="F14" s="40">
        <f>D14*E14</f>
        <v>74085600</v>
      </c>
    </row>
    <row r="15" spans="1:6" ht="15.75" customHeight="1">
      <c r="A15" s="64"/>
      <c r="B15" s="68"/>
      <c r="C15" s="43">
        <v>38</v>
      </c>
      <c r="D15" s="40">
        <v>160</v>
      </c>
      <c r="E15" s="40">
        <v>214756</v>
      </c>
      <c r="F15" s="40">
        <f t="shared" ref="F15:F26" si="1">D15*E15</f>
        <v>34360960</v>
      </c>
    </row>
    <row r="16" spans="1:6" ht="15.75" customHeight="1">
      <c r="A16" s="64"/>
      <c r="B16" s="68"/>
      <c r="C16" s="43">
        <v>39</v>
      </c>
      <c r="D16" s="40">
        <v>40</v>
      </c>
      <c r="E16" s="40">
        <v>244136</v>
      </c>
      <c r="F16" s="40">
        <f t="shared" si="1"/>
        <v>9765440</v>
      </c>
    </row>
    <row r="17" spans="1:6" ht="15.75" customHeight="1">
      <c r="A17" s="64"/>
      <c r="B17" s="68"/>
      <c r="C17" s="43">
        <v>40</v>
      </c>
      <c r="D17" s="40">
        <v>180</v>
      </c>
      <c r="E17" s="40">
        <v>137762</v>
      </c>
      <c r="F17" s="40">
        <f t="shared" si="1"/>
        <v>24797160</v>
      </c>
    </row>
    <row r="18" spans="1:6" ht="15.75" customHeight="1">
      <c r="A18" s="64"/>
      <c r="B18" s="68"/>
      <c r="C18" s="43">
        <v>41</v>
      </c>
      <c r="D18" s="40">
        <v>70</v>
      </c>
      <c r="E18" s="40">
        <v>167354</v>
      </c>
      <c r="F18" s="40">
        <f t="shared" si="1"/>
        <v>11714780</v>
      </c>
    </row>
    <row r="19" spans="1:6" ht="15.75" customHeight="1">
      <c r="A19" s="64"/>
      <c r="B19" s="68"/>
      <c r="C19" s="43">
        <v>42</v>
      </c>
      <c r="D19" s="40">
        <v>15</v>
      </c>
      <c r="E19" s="40">
        <v>209573</v>
      </c>
      <c r="F19" s="40">
        <f t="shared" si="1"/>
        <v>3143595</v>
      </c>
    </row>
    <row r="20" spans="1:6" ht="15.75" customHeight="1">
      <c r="A20" s="64"/>
      <c r="B20" s="68"/>
      <c r="C20" s="43">
        <v>43</v>
      </c>
      <c r="D20" s="40">
        <v>230</v>
      </c>
      <c r="E20" s="40">
        <v>129747</v>
      </c>
      <c r="F20" s="40">
        <f t="shared" si="1"/>
        <v>29841810</v>
      </c>
    </row>
    <row r="21" spans="1:6" ht="15.75" customHeight="1">
      <c r="A21" s="64"/>
      <c r="B21" s="68"/>
      <c r="C21" s="43">
        <v>44</v>
      </c>
      <c r="D21" s="40">
        <v>70</v>
      </c>
      <c r="E21" s="40">
        <v>154258</v>
      </c>
      <c r="F21" s="40">
        <f t="shared" si="1"/>
        <v>10798060</v>
      </c>
    </row>
    <row r="22" spans="1:6" ht="15.75" customHeight="1">
      <c r="A22" s="64"/>
      <c r="B22" s="68"/>
      <c r="C22" s="43">
        <v>45</v>
      </c>
      <c r="D22" s="40">
        <v>15</v>
      </c>
      <c r="E22" s="40">
        <v>191926</v>
      </c>
      <c r="F22" s="40">
        <f t="shared" si="1"/>
        <v>2878890</v>
      </c>
    </row>
    <row r="23" spans="1:6" ht="15.75" customHeight="1">
      <c r="A23" s="64"/>
      <c r="B23" s="68"/>
      <c r="C23" s="43">
        <v>49</v>
      </c>
      <c r="D23" s="40">
        <v>126</v>
      </c>
      <c r="E23" s="44">
        <v>162154</v>
      </c>
      <c r="F23" s="40">
        <f t="shared" si="1"/>
        <v>20431404</v>
      </c>
    </row>
    <row r="24" spans="1:6" ht="19.5" customHeight="1">
      <c r="A24" s="64"/>
      <c r="B24" s="68"/>
      <c r="C24" s="43">
        <v>51</v>
      </c>
      <c r="D24" s="40">
        <v>130</v>
      </c>
      <c r="E24" s="44">
        <v>240444</v>
      </c>
      <c r="F24" s="40">
        <f t="shared" si="1"/>
        <v>31257720</v>
      </c>
    </row>
    <row r="25" spans="1:6" ht="15.75" customHeight="1">
      <c r="A25" s="64"/>
      <c r="B25" s="68"/>
      <c r="C25" s="40">
        <v>52</v>
      </c>
      <c r="D25" s="40">
        <v>5</v>
      </c>
      <c r="E25" s="44">
        <v>770187</v>
      </c>
      <c r="F25" s="40">
        <f t="shared" si="1"/>
        <v>3850935</v>
      </c>
    </row>
    <row r="26" spans="1:6" ht="39" customHeight="1">
      <c r="A26" s="64"/>
      <c r="B26" s="37" t="s">
        <v>16</v>
      </c>
      <c r="C26" s="5">
        <v>57</v>
      </c>
      <c r="D26" s="5">
        <v>26</v>
      </c>
      <c r="E26" s="6">
        <v>319018</v>
      </c>
      <c r="F26" s="5">
        <f t="shared" si="1"/>
        <v>8294468</v>
      </c>
    </row>
    <row r="27" spans="1:6" ht="18" customHeight="1">
      <c r="A27" s="64"/>
      <c r="B27" s="16" t="s">
        <v>27</v>
      </c>
      <c r="C27" s="24"/>
      <c r="D27" s="25">
        <f>SUM(D6:D26)</f>
        <v>1566</v>
      </c>
      <c r="E27" s="24"/>
      <c r="F27" s="25">
        <f>SUM(F6:F26)</f>
        <v>279554314</v>
      </c>
    </row>
    <row r="28" spans="1:6" ht="35.25" customHeight="1">
      <c r="A28" s="49" t="s">
        <v>5</v>
      </c>
      <c r="B28" s="34" t="s">
        <v>20</v>
      </c>
      <c r="C28" s="22">
        <v>66</v>
      </c>
      <c r="D28" s="38">
        <v>18</v>
      </c>
      <c r="E28" s="6">
        <v>216961</v>
      </c>
      <c r="F28" s="6">
        <f>D28*E28</f>
        <v>3905298</v>
      </c>
    </row>
    <row r="29" spans="1:6" ht="24" customHeight="1">
      <c r="A29" s="58"/>
      <c r="B29" s="16" t="s">
        <v>27</v>
      </c>
      <c r="C29" s="14"/>
      <c r="D29" s="26">
        <f>SUM(D28:D28)</f>
        <v>18</v>
      </c>
      <c r="E29" s="26"/>
      <c r="F29" s="26">
        <f>SUM(F28:F28)</f>
        <v>3905298</v>
      </c>
    </row>
    <row r="30" spans="1:6" ht="30" customHeight="1">
      <c r="A30" s="59" t="s">
        <v>6</v>
      </c>
      <c r="B30" s="52" t="s">
        <v>18</v>
      </c>
      <c r="C30" s="8">
        <v>18</v>
      </c>
      <c r="D30" s="8">
        <v>430</v>
      </c>
      <c r="E30" s="15">
        <v>220860</v>
      </c>
      <c r="F30" s="15">
        <f>D30*E30</f>
        <v>94969800</v>
      </c>
    </row>
    <row r="31" spans="1:6" ht="30" customHeight="1">
      <c r="A31" s="60"/>
      <c r="B31" s="53"/>
      <c r="C31" s="8">
        <v>22</v>
      </c>
      <c r="D31" s="8">
        <v>0</v>
      </c>
      <c r="E31" s="15">
        <v>83834</v>
      </c>
      <c r="F31" s="15">
        <f t="shared" ref="F31" si="2">D31*E31</f>
        <v>0</v>
      </c>
    </row>
    <row r="32" spans="1:6" ht="20.25" customHeight="1">
      <c r="A32" s="60"/>
      <c r="B32" s="31" t="s">
        <v>27</v>
      </c>
      <c r="C32" s="32"/>
      <c r="D32" s="32">
        <f>SUM(D30:D31)</f>
        <v>430</v>
      </c>
      <c r="E32" s="32"/>
      <c r="F32" s="33">
        <f>SUM(F30:F31)</f>
        <v>94969800</v>
      </c>
    </row>
    <row r="33" spans="1:6" ht="20.85" customHeight="1">
      <c r="A33" s="49" t="s">
        <v>7</v>
      </c>
      <c r="B33" s="52" t="s">
        <v>21</v>
      </c>
      <c r="C33" s="38">
        <v>1</v>
      </c>
      <c r="D33" s="38">
        <v>35</v>
      </c>
      <c r="E33" s="6">
        <v>149270</v>
      </c>
      <c r="F33" s="6">
        <f t="shared" ref="F33:F38" si="3">D33*E33</f>
        <v>5224450</v>
      </c>
    </row>
    <row r="34" spans="1:6" ht="20.85" customHeight="1">
      <c r="A34" s="50"/>
      <c r="B34" s="53"/>
      <c r="C34" s="19">
        <v>2</v>
      </c>
      <c r="D34" s="5">
        <v>54</v>
      </c>
      <c r="E34" s="6">
        <v>226663</v>
      </c>
      <c r="F34" s="6">
        <f t="shared" si="3"/>
        <v>12239802</v>
      </c>
    </row>
    <row r="35" spans="1:6" ht="18.75" customHeight="1">
      <c r="A35" s="50"/>
      <c r="B35" s="56" t="s">
        <v>19</v>
      </c>
      <c r="C35" s="38">
        <v>16</v>
      </c>
      <c r="D35" s="38">
        <v>123</v>
      </c>
      <c r="E35" s="6">
        <v>290737</v>
      </c>
      <c r="F35" s="6">
        <f t="shared" si="3"/>
        <v>35760651</v>
      </c>
    </row>
    <row r="36" spans="1:6" ht="18.75" customHeight="1">
      <c r="A36" s="50"/>
      <c r="B36" s="57"/>
      <c r="C36" s="38">
        <v>17</v>
      </c>
      <c r="D36" s="38">
        <v>22</v>
      </c>
      <c r="E36" s="6">
        <v>590590</v>
      </c>
      <c r="F36" s="6">
        <f t="shared" si="3"/>
        <v>12992980</v>
      </c>
    </row>
    <row r="37" spans="1:6" ht="23.25" customHeight="1">
      <c r="A37" s="50"/>
      <c r="B37" s="35" t="s">
        <v>17</v>
      </c>
      <c r="C37" s="38">
        <v>28</v>
      </c>
      <c r="D37" s="38">
        <v>2</v>
      </c>
      <c r="E37" s="6">
        <v>70775</v>
      </c>
      <c r="F37" s="6">
        <f t="shared" si="3"/>
        <v>141550</v>
      </c>
    </row>
    <row r="38" spans="1:6" ht="22.5" customHeight="1">
      <c r="A38" s="50"/>
      <c r="B38" s="35" t="s">
        <v>24</v>
      </c>
      <c r="C38" s="38">
        <v>63</v>
      </c>
      <c r="D38" s="38">
        <f>1+1+1+1+1+5</f>
        <v>10</v>
      </c>
      <c r="E38" s="6">
        <v>193718</v>
      </c>
      <c r="F38" s="6">
        <f t="shared" si="3"/>
        <v>1937180</v>
      </c>
    </row>
    <row r="39" spans="1:6" ht="19.5" customHeight="1">
      <c r="A39" s="51"/>
      <c r="B39" s="17" t="s">
        <v>27</v>
      </c>
      <c r="C39" s="27"/>
      <c r="D39" s="27">
        <f>SUM(D33:D38)</f>
        <v>246</v>
      </c>
      <c r="E39" s="27"/>
      <c r="F39" s="28">
        <f>SUM(F33:F38)</f>
        <v>68296613</v>
      </c>
    </row>
    <row r="40" spans="1:6" ht="21" customHeight="1">
      <c r="A40" s="49" t="s">
        <v>8</v>
      </c>
      <c r="B40" s="52" t="s">
        <v>21</v>
      </c>
      <c r="C40" s="38">
        <v>1</v>
      </c>
      <c r="D40" s="38">
        <v>7</v>
      </c>
      <c r="E40" s="6">
        <v>149270</v>
      </c>
      <c r="F40" s="6">
        <f t="shared" ref="F40:F54" si="4">D40*E40</f>
        <v>1044890</v>
      </c>
    </row>
    <row r="41" spans="1:6" ht="20.25" customHeight="1">
      <c r="A41" s="50"/>
      <c r="B41" s="53"/>
      <c r="C41" s="38">
        <v>2</v>
      </c>
      <c r="D41" s="38">
        <v>45</v>
      </c>
      <c r="E41" s="6">
        <v>226663</v>
      </c>
      <c r="F41" s="6">
        <f t="shared" si="4"/>
        <v>10199835</v>
      </c>
    </row>
    <row r="42" spans="1:6" ht="18" customHeight="1">
      <c r="A42" s="50"/>
      <c r="B42" s="23" t="s">
        <v>14</v>
      </c>
      <c r="C42" s="38">
        <v>10</v>
      </c>
      <c r="D42" s="38">
        <v>2</v>
      </c>
      <c r="E42" s="5">
        <v>188927</v>
      </c>
      <c r="F42" s="5">
        <f t="shared" si="4"/>
        <v>377854</v>
      </c>
    </row>
    <row r="43" spans="1:6" ht="15.75" customHeight="1">
      <c r="A43" s="50"/>
      <c r="B43" s="52" t="s">
        <v>15</v>
      </c>
      <c r="C43" s="20">
        <v>37</v>
      </c>
      <c r="D43" s="5">
        <v>128</v>
      </c>
      <c r="E43" s="5">
        <v>185214</v>
      </c>
      <c r="F43" s="5">
        <f t="shared" si="4"/>
        <v>23707392</v>
      </c>
    </row>
    <row r="44" spans="1:6" ht="15.75" customHeight="1">
      <c r="A44" s="50"/>
      <c r="B44" s="54"/>
      <c r="C44" s="20">
        <v>38</v>
      </c>
      <c r="D44" s="5">
        <v>69</v>
      </c>
      <c r="E44" s="5">
        <v>214756</v>
      </c>
      <c r="F44" s="5">
        <f t="shared" si="4"/>
        <v>14818164</v>
      </c>
    </row>
    <row r="45" spans="1:6" ht="15.75" customHeight="1">
      <c r="A45" s="50"/>
      <c r="B45" s="54"/>
      <c r="C45" s="20">
        <v>39</v>
      </c>
      <c r="D45" s="5">
        <v>29</v>
      </c>
      <c r="E45" s="6">
        <v>244136</v>
      </c>
      <c r="F45" s="5">
        <f t="shared" si="4"/>
        <v>7079944</v>
      </c>
    </row>
    <row r="46" spans="1:6" ht="15.75" customHeight="1">
      <c r="A46" s="50"/>
      <c r="B46" s="54"/>
      <c r="C46" s="20">
        <v>40</v>
      </c>
      <c r="D46" s="5">
        <v>149</v>
      </c>
      <c r="E46" s="5">
        <v>137762</v>
      </c>
      <c r="F46" s="5">
        <f t="shared" si="4"/>
        <v>20526538</v>
      </c>
    </row>
    <row r="47" spans="1:6" ht="15.75" customHeight="1">
      <c r="A47" s="50"/>
      <c r="B47" s="54"/>
      <c r="C47" s="20">
        <v>41</v>
      </c>
      <c r="D47" s="5">
        <v>68</v>
      </c>
      <c r="E47" s="6">
        <v>167354</v>
      </c>
      <c r="F47" s="5">
        <f t="shared" si="4"/>
        <v>11380072</v>
      </c>
    </row>
    <row r="48" spans="1:6" ht="15.75" customHeight="1">
      <c r="A48" s="50"/>
      <c r="B48" s="54"/>
      <c r="C48" s="5">
        <v>42</v>
      </c>
      <c r="D48" s="5">
        <v>48</v>
      </c>
      <c r="E48" s="6">
        <v>209573</v>
      </c>
      <c r="F48" s="5">
        <f t="shared" si="4"/>
        <v>10059504</v>
      </c>
    </row>
    <row r="49" spans="1:6" ht="15.75" customHeight="1">
      <c r="A49" s="50"/>
      <c r="B49" s="54"/>
      <c r="C49" s="5">
        <v>43</v>
      </c>
      <c r="D49" s="5">
        <v>30</v>
      </c>
      <c r="E49" s="6">
        <v>129747</v>
      </c>
      <c r="F49" s="5">
        <f t="shared" si="4"/>
        <v>3892410</v>
      </c>
    </row>
    <row r="50" spans="1:6" ht="15.75" customHeight="1">
      <c r="A50" s="50"/>
      <c r="B50" s="54"/>
      <c r="C50" s="5">
        <v>44</v>
      </c>
      <c r="D50" s="5">
        <v>29</v>
      </c>
      <c r="E50" s="6">
        <v>154258</v>
      </c>
      <c r="F50" s="5">
        <f t="shared" si="4"/>
        <v>4473482</v>
      </c>
    </row>
    <row r="51" spans="1:6" ht="15.75" customHeight="1">
      <c r="A51" s="50"/>
      <c r="B51" s="54"/>
      <c r="C51" s="5">
        <v>45</v>
      </c>
      <c r="D51" s="5">
        <v>17</v>
      </c>
      <c r="E51" s="6">
        <v>191926</v>
      </c>
      <c r="F51" s="5">
        <f t="shared" si="4"/>
        <v>3262742</v>
      </c>
    </row>
    <row r="52" spans="1:6" ht="15.75" customHeight="1">
      <c r="A52" s="50"/>
      <c r="B52" s="54"/>
      <c r="C52" s="5">
        <v>49</v>
      </c>
      <c r="D52" s="5">
        <v>39</v>
      </c>
      <c r="E52" s="6">
        <v>162154</v>
      </c>
      <c r="F52" s="5">
        <f t="shared" si="4"/>
        <v>6324006</v>
      </c>
    </row>
    <row r="53" spans="1:6" ht="15.75" customHeight="1">
      <c r="A53" s="50"/>
      <c r="B53" s="54"/>
      <c r="C53" s="5">
        <v>51</v>
      </c>
      <c r="D53" s="5">
        <v>70</v>
      </c>
      <c r="E53" s="6">
        <v>240444</v>
      </c>
      <c r="F53" s="5">
        <f t="shared" si="4"/>
        <v>16831080</v>
      </c>
    </row>
    <row r="54" spans="1:6" ht="15.75" customHeight="1">
      <c r="A54" s="50"/>
      <c r="B54" s="54"/>
      <c r="C54" s="5">
        <v>52</v>
      </c>
      <c r="D54" s="5">
        <v>11</v>
      </c>
      <c r="E54" s="6">
        <v>770187</v>
      </c>
      <c r="F54" s="5">
        <f t="shared" si="4"/>
        <v>8472057</v>
      </c>
    </row>
    <row r="55" spans="1:6" ht="15.75" customHeight="1">
      <c r="A55" s="50"/>
      <c r="B55" s="52" t="s">
        <v>16</v>
      </c>
      <c r="C55" s="20">
        <v>56</v>
      </c>
      <c r="D55" s="5">
        <v>61</v>
      </c>
      <c r="E55" s="5">
        <v>156563</v>
      </c>
      <c r="F55" s="5">
        <f>D55*E55</f>
        <v>9550343</v>
      </c>
    </row>
    <row r="56" spans="1:6" ht="15.75" customHeight="1">
      <c r="A56" s="50"/>
      <c r="B56" s="54"/>
      <c r="C56" s="29">
        <v>57</v>
      </c>
      <c r="D56" s="11">
        <v>5</v>
      </c>
      <c r="E56" s="11">
        <v>319018</v>
      </c>
      <c r="F56" s="11">
        <f>D56*E56</f>
        <v>1595090</v>
      </c>
    </row>
    <row r="57" spans="1:6" ht="21.75" customHeight="1">
      <c r="A57" s="50"/>
      <c r="B57" s="38" t="s">
        <v>24</v>
      </c>
      <c r="C57" s="20">
        <v>63</v>
      </c>
      <c r="D57" s="5">
        <v>8</v>
      </c>
      <c r="E57" s="5">
        <v>193718</v>
      </c>
      <c r="F57" s="5">
        <f>D57*E57</f>
        <v>1549744</v>
      </c>
    </row>
    <row r="58" spans="1:6" ht="18.75" customHeight="1">
      <c r="A58" s="51"/>
      <c r="B58" s="17" t="s">
        <v>27</v>
      </c>
      <c r="C58" s="27"/>
      <c r="D58" s="27">
        <f>SUM(D40:D57)</f>
        <v>815</v>
      </c>
      <c r="E58" s="27"/>
      <c r="F58" s="28">
        <f>SUM(F40:F57)</f>
        <v>155145147</v>
      </c>
    </row>
    <row r="59" spans="1:6" ht="15.75">
      <c r="A59" s="49" t="s">
        <v>28</v>
      </c>
      <c r="B59" s="34" t="s">
        <v>24</v>
      </c>
      <c r="C59" s="20">
        <v>63</v>
      </c>
      <c r="D59" s="5">
        <v>8</v>
      </c>
      <c r="E59" s="6">
        <v>193718</v>
      </c>
      <c r="F59" s="5">
        <f t="shared" ref="F59:F66" si="5">D59*E59</f>
        <v>1549744</v>
      </c>
    </row>
    <row r="60" spans="1:6" ht="15.75">
      <c r="A60" s="50"/>
      <c r="B60" s="55" t="s">
        <v>21</v>
      </c>
      <c r="C60" s="20">
        <v>1</v>
      </c>
      <c r="D60" s="5">
        <v>18</v>
      </c>
      <c r="E60" s="5">
        <v>149270</v>
      </c>
      <c r="F60" s="5">
        <f t="shared" si="5"/>
        <v>2686860</v>
      </c>
    </row>
    <row r="61" spans="1:6" ht="15.75">
      <c r="A61" s="50"/>
      <c r="B61" s="55"/>
      <c r="C61" s="20">
        <v>2</v>
      </c>
      <c r="D61" s="5">
        <v>33</v>
      </c>
      <c r="E61" s="5">
        <v>226663</v>
      </c>
      <c r="F61" s="5">
        <f t="shared" si="5"/>
        <v>7479879</v>
      </c>
    </row>
    <row r="62" spans="1:6" ht="22.5" customHeight="1">
      <c r="A62" s="50"/>
      <c r="B62" s="36" t="s">
        <v>25</v>
      </c>
      <c r="C62" s="20">
        <v>4</v>
      </c>
      <c r="D62" s="5">
        <v>12</v>
      </c>
      <c r="E62" s="5">
        <v>174719</v>
      </c>
      <c r="F62" s="5">
        <f t="shared" si="5"/>
        <v>2096628</v>
      </c>
    </row>
    <row r="63" spans="1:6" ht="15.75">
      <c r="A63" s="50"/>
      <c r="B63" s="56" t="s">
        <v>18</v>
      </c>
      <c r="C63" s="20">
        <v>18</v>
      </c>
      <c r="D63" s="5">
        <v>0</v>
      </c>
      <c r="E63" s="5">
        <v>220860</v>
      </c>
      <c r="F63" s="5">
        <f t="shared" si="5"/>
        <v>0</v>
      </c>
    </row>
    <row r="64" spans="1:6" ht="15.75">
      <c r="A64" s="50"/>
      <c r="B64" s="57"/>
      <c r="C64" s="20">
        <v>21</v>
      </c>
      <c r="D64" s="5">
        <v>70</v>
      </c>
      <c r="E64" s="6">
        <v>449414</v>
      </c>
      <c r="F64" s="5">
        <f t="shared" si="5"/>
        <v>31458980</v>
      </c>
    </row>
    <row r="65" spans="1:6" ht="15.75">
      <c r="A65" s="50"/>
      <c r="B65" s="23" t="s">
        <v>23</v>
      </c>
      <c r="C65" s="20">
        <v>36</v>
      </c>
      <c r="D65" s="5">
        <v>19</v>
      </c>
      <c r="E65" s="6">
        <v>154450</v>
      </c>
      <c r="F65" s="5">
        <f t="shared" si="5"/>
        <v>2934550</v>
      </c>
    </row>
    <row r="66" spans="1:6" ht="32.25" customHeight="1">
      <c r="A66" s="50"/>
      <c r="B66" s="35" t="s">
        <v>22</v>
      </c>
      <c r="C66" s="20">
        <v>62</v>
      </c>
      <c r="D66" s="5">
        <v>31</v>
      </c>
      <c r="E66" s="6">
        <v>162790</v>
      </c>
      <c r="F66" s="5">
        <f t="shared" si="5"/>
        <v>5046490</v>
      </c>
    </row>
    <row r="67" spans="1:6" ht="21" customHeight="1">
      <c r="A67" s="51"/>
      <c r="B67" s="17" t="s">
        <v>27</v>
      </c>
      <c r="C67" s="30"/>
      <c r="D67" s="30">
        <f>SUM(D59:D66)</f>
        <v>191</v>
      </c>
      <c r="E67" s="30"/>
      <c r="F67" s="13">
        <f>SUM(F59:F66)</f>
        <v>53253131</v>
      </c>
    </row>
    <row r="68" spans="1:6" ht="26.25" customHeight="1">
      <c r="A68" s="46" t="s">
        <v>12</v>
      </c>
      <c r="B68" s="47"/>
      <c r="C68" s="48"/>
      <c r="D68" s="18">
        <f>D27+D29+D32+D39+D58+D67</f>
        <v>3266</v>
      </c>
      <c r="E68" s="18"/>
      <c r="F68" s="18">
        <f>F27+F29+F32+F39+F58+F67</f>
        <v>655124303</v>
      </c>
    </row>
    <row r="69" spans="1:6" ht="15" customHeight="1">
      <c r="F69" s="9"/>
    </row>
    <row r="70" spans="1:6" ht="15" customHeight="1">
      <c r="F70" s="9"/>
    </row>
    <row r="71" spans="1:6">
      <c r="E71" s="9"/>
      <c r="F71" s="9"/>
    </row>
  </sheetData>
  <mergeCells count="22">
    <mergeCell ref="A1:F1"/>
    <mergeCell ref="A2:F2"/>
    <mergeCell ref="A3:F4"/>
    <mergeCell ref="A6:A27"/>
    <mergeCell ref="B6:B7"/>
    <mergeCell ref="B9:B10"/>
    <mergeCell ref="B11:B13"/>
    <mergeCell ref="B14:B25"/>
    <mergeCell ref="A28:A29"/>
    <mergeCell ref="A30:A32"/>
    <mergeCell ref="B30:B31"/>
    <mergeCell ref="A33:A39"/>
    <mergeCell ref="B33:B34"/>
    <mergeCell ref="B35:B36"/>
    <mergeCell ref="A68:C68"/>
    <mergeCell ref="A40:A58"/>
    <mergeCell ref="B40:B41"/>
    <mergeCell ref="B43:B54"/>
    <mergeCell ref="B55:B56"/>
    <mergeCell ref="A59:A67"/>
    <mergeCell ref="B60:B61"/>
    <mergeCell ref="B63:B64"/>
  </mergeCells>
  <pageMargins left="0.19685039370078741" right="0.19685039370078741" top="0" bottom="0" header="0.31496062992125984" footer="0.31496062992125984"/>
  <pageSetup paperSize="9" scale="56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2023-06-30T11:30:37Z</cp:lastPrinted>
  <dcterms:created xsi:type="dcterms:W3CDTF">2020-12-17T10:55:31Z</dcterms:created>
  <dcterms:modified xsi:type="dcterms:W3CDTF">2023-11-03T12:12:36Z</dcterms:modified>
</cp:coreProperties>
</file>