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795" activeTab="2"/>
  </bookViews>
  <sheets>
    <sheet name="согаз" sheetId="2" r:id="rId1"/>
    <sheet name="капитал" sheetId="3" r:id="rId2"/>
    <sheet name="макс" sheetId="4" r:id="rId3"/>
    <sheet name="свод" sheetId="5" r:id="rId4"/>
  </sheets>
  <calcPr calcId="125725"/>
</workbook>
</file>

<file path=xl/calcChain.xml><?xml version="1.0" encoding="utf-8"?>
<calcChain xmlns="http://schemas.openxmlformats.org/spreadsheetml/2006/main">
  <c r="K28" i="4"/>
  <c r="K28" i="2"/>
  <c r="O27" i="5"/>
  <c r="N27"/>
  <c r="M27"/>
  <c r="L27"/>
  <c r="K27"/>
  <c r="J27"/>
  <c r="I27"/>
  <c r="H27"/>
  <c r="G27"/>
  <c r="F27"/>
  <c r="E27"/>
  <c r="D27"/>
  <c r="O26"/>
  <c r="N26"/>
  <c r="M26"/>
  <c r="L26"/>
  <c r="K26"/>
  <c r="J26"/>
  <c r="I26"/>
  <c r="H26"/>
  <c r="G26"/>
  <c r="F26"/>
  <c r="E26"/>
  <c r="D26"/>
  <c r="O25"/>
  <c r="N25"/>
  <c r="M25"/>
  <c r="L25"/>
  <c r="K25"/>
  <c r="J25"/>
  <c r="I25"/>
  <c r="H25"/>
  <c r="G25"/>
  <c r="F25"/>
  <c r="E25"/>
  <c r="D25"/>
  <c r="J24"/>
  <c r="I24"/>
  <c r="H24"/>
  <c r="G24"/>
  <c r="F24"/>
  <c r="E24"/>
  <c r="D24"/>
  <c r="O23"/>
  <c r="N23"/>
  <c r="M23"/>
  <c r="L23"/>
  <c r="K23"/>
  <c r="J23"/>
  <c r="I23"/>
  <c r="H23"/>
  <c r="G23"/>
  <c r="F23"/>
  <c r="E23"/>
  <c r="D23"/>
  <c r="O22"/>
  <c r="N22"/>
  <c r="M22"/>
  <c r="L22"/>
  <c r="K22"/>
  <c r="J22"/>
  <c r="I22"/>
  <c r="H22"/>
  <c r="G22"/>
  <c r="F22"/>
  <c r="E22"/>
  <c r="D22"/>
  <c r="O21"/>
  <c r="N21"/>
  <c r="M21"/>
  <c r="L21"/>
  <c r="K21"/>
  <c r="J21"/>
  <c r="I21"/>
  <c r="H21"/>
  <c r="G21"/>
  <c r="F21"/>
  <c r="E21"/>
  <c r="D21"/>
  <c r="O20"/>
  <c r="N20"/>
  <c r="M20"/>
  <c r="L20"/>
  <c r="K20"/>
  <c r="J20"/>
  <c r="I20"/>
  <c r="H20"/>
  <c r="G20"/>
  <c r="F20"/>
  <c r="E20"/>
  <c r="D20"/>
  <c r="O19"/>
  <c r="N19"/>
  <c r="M19"/>
  <c r="L19"/>
  <c r="K19"/>
  <c r="J19"/>
  <c r="I19"/>
  <c r="H19"/>
  <c r="G19"/>
  <c r="F19"/>
  <c r="E19"/>
  <c r="D19"/>
  <c r="O18"/>
  <c r="N18"/>
  <c r="M18"/>
  <c r="L18"/>
  <c r="K18"/>
  <c r="J18"/>
  <c r="I18"/>
  <c r="H18"/>
  <c r="G18"/>
  <c r="F18"/>
  <c r="E18"/>
  <c r="D18"/>
  <c r="O17"/>
  <c r="N17"/>
  <c r="M17"/>
  <c r="L17"/>
  <c r="K17"/>
  <c r="J17"/>
  <c r="I17"/>
  <c r="H17"/>
  <c r="G17"/>
  <c r="F17"/>
  <c r="E17"/>
  <c r="D17"/>
  <c r="O16"/>
  <c r="N16"/>
  <c r="M16"/>
  <c r="L16"/>
  <c r="K16"/>
  <c r="J16"/>
  <c r="I16"/>
  <c r="H16"/>
  <c r="G16"/>
  <c r="F16"/>
  <c r="E16"/>
  <c r="D16"/>
  <c r="O15"/>
  <c r="N15"/>
  <c r="M15"/>
  <c r="L15"/>
  <c r="K15"/>
  <c r="J15"/>
  <c r="I15"/>
  <c r="H15"/>
  <c r="G15"/>
  <c r="F15"/>
  <c r="E15"/>
  <c r="D15"/>
  <c r="O14"/>
  <c r="N14"/>
  <c r="M14"/>
  <c r="L14"/>
  <c r="K14"/>
  <c r="J14"/>
  <c r="I14"/>
  <c r="H14"/>
  <c r="G14"/>
  <c r="F14"/>
  <c r="E14"/>
  <c r="D14"/>
  <c r="K13"/>
  <c r="J13"/>
  <c r="I13"/>
  <c r="H13"/>
  <c r="G13"/>
  <c r="F13"/>
  <c r="E13"/>
  <c r="D13"/>
  <c r="O12"/>
  <c r="N12"/>
  <c r="M12"/>
  <c r="L12"/>
  <c r="K12"/>
  <c r="J12"/>
  <c r="I12"/>
  <c r="H12"/>
  <c r="G12"/>
  <c r="F12"/>
  <c r="E12"/>
  <c r="D12"/>
  <c r="O11"/>
  <c r="N11"/>
  <c r="M11"/>
  <c r="L11"/>
  <c r="K11"/>
  <c r="J11"/>
  <c r="I11"/>
  <c r="H11"/>
  <c r="G11"/>
  <c r="F11"/>
  <c r="E11"/>
  <c r="D11"/>
  <c r="O10"/>
  <c r="N10"/>
  <c r="M10"/>
  <c r="L10"/>
  <c r="K10"/>
  <c r="J10"/>
  <c r="I10"/>
  <c r="H10"/>
  <c r="G10"/>
  <c r="F10"/>
  <c r="E10"/>
  <c r="D10"/>
  <c r="O9"/>
  <c r="N9"/>
  <c r="M9"/>
  <c r="L9"/>
  <c r="K9"/>
  <c r="J9"/>
  <c r="I9"/>
  <c r="H9"/>
  <c r="G9"/>
  <c r="F9"/>
  <c r="E9"/>
  <c r="D9"/>
  <c r="O8"/>
  <c r="N8"/>
  <c r="M8"/>
  <c r="L8"/>
  <c r="K8"/>
  <c r="J8"/>
  <c r="I8"/>
  <c r="H8"/>
  <c r="G8"/>
  <c r="F8"/>
  <c r="E8"/>
  <c r="D8"/>
  <c r="O7"/>
  <c r="N7"/>
  <c r="M7"/>
  <c r="L7"/>
  <c r="K7"/>
  <c r="J7"/>
  <c r="I7"/>
  <c r="H7"/>
  <c r="G7"/>
  <c r="F7"/>
  <c r="E7"/>
  <c r="D7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D28" i="2"/>
  <c r="E28"/>
  <c r="F28"/>
  <c r="G28"/>
  <c r="H28"/>
  <c r="I28"/>
  <c r="J28"/>
  <c r="C28"/>
  <c r="D28" i="3"/>
  <c r="E28"/>
  <c r="F28"/>
  <c r="G28"/>
  <c r="H28"/>
  <c r="I28"/>
  <c r="J28"/>
  <c r="K28"/>
  <c r="C28"/>
  <c r="D28" i="4"/>
  <c r="E28"/>
  <c r="F28"/>
  <c r="G28"/>
  <c r="H28"/>
  <c r="I28"/>
  <c r="J28"/>
  <c r="C28"/>
  <c r="I28" i="5" l="1"/>
  <c r="J28"/>
  <c r="D28"/>
  <c r="H28"/>
  <c r="E28"/>
  <c r="F28"/>
  <c r="G28"/>
  <c r="K24"/>
  <c r="K28" s="1"/>
  <c r="C28"/>
  <c r="L28" i="2" l="1"/>
  <c r="M28" l="1"/>
  <c r="L24" i="5"/>
  <c r="L28" i="4"/>
  <c r="L28" i="3"/>
  <c r="L13" i="5" l="1"/>
  <c r="L28" s="1"/>
  <c r="O28" i="2"/>
  <c r="M24" i="5"/>
  <c r="M28" i="4"/>
  <c r="N13" i="5" l="1"/>
  <c r="M13"/>
  <c r="M28" s="1"/>
  <c r="M28" i="3"/>
  <c r="N28" i="2"/>
  <c r="N24" i="5"/>
  <c r="N28" i="4"/>
  <c r="N28" i="5" l="1"/>
  <c r="O13"/>
  <c r="N28" i="3"/>
  <c r="O24" i="5"/>
  <c r="O28" i="4"/>
  <c r="L2" i="5"/>
  <c r="L2" i="3"/>
  <c r="L2" i="2" s="1"/>
  <c r="O28" i="5" l="1"/>
  <c r="O28" i="3"/>
  <c r="O1"/>
</calcChain>
</file>

<file path=xl/sharedStrings.xml><?xml version="1.0" encoding="utf-8"?>
<sst xmlns="http://schemas.openxmlformats.org/spreadsheetml/2006/main" count="164" uniqueCount="45">
  <si>
    <t>№ п/п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</si>
  <si>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</si>
  <si>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</si>
  <si>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</si>
  <si>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</si>
  <si>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</si>
  <si>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</si>
  <si>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</si>
  <si>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</si>
  <si>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</si>
  <si>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</si>
  <si>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</si>
  <si>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 Руднянская ЦРБ</t>
  </si>
  <si>
    <t>ОГБУЗ "Сафоновская ЦРБ"</t>
  </si>
  <si>
    <t>ОГБУЗ "Хиславичская ЦРБ"</t>
  </si>
  <si>
    <t>ОГБУЗ Шумячская ЦРБ</t>
  </si>
  <si>
    <t>ОГБУЗ "Ярцевская ЦРБ"</t>
  </si>
  <si>
    <t>ОГБУЗ "Смоленская ЦРБ"</t>
  </si>
  <si>
    <t>Итого по СМО</t>
  </si>
  <si>
    <t>год</t>
  </si>
  <si>
    <t>Филиал ООО «Капитал Медицинское Страхование" в Смоленской области</t>
  </si>
  <si>
    <t>АО «Страховая компания «СОГАЗ-Мед»</t>
  </si>
  <si>
    <t>Филиал АО "МАКС-М" в г. Смоленске</t>
  </si>
  <si>
    <t>руб.</t>
  </si>
  <si>
    <t xml:space="preserve">ОГБУЗ "Озерненская РБ №1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</si>
  <si>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</si>
  <si>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</si>
  <si>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</si>
  <si>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</si>
  <si>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</si>
  <si>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</si>
  <si>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</si>
  <si>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</si>
  <si>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</si>
  <si>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</si>
  <si>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</si>
  <si>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</si>
  <si>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медицинской организации</t>
  </si>
  <si>
    <t>ВСЕГО</t>
  </si>
  <si>
    <t>Объем финансового обеспечения фельдшерско-акушерских пунктов в разрезе медицинских и страховых медицинских организаций на 2023г.</t>
  </si>
  <si>
    <t>Приложение 9</t>
  </si>
  <si>
    <t>ОГБУЗ "Вяземская ЦРБ"</t>
  </si>
  <si>
    <t>ОГБУЗ "Ельнинская ЦРБ"</t>
  </si>
  <si>
    <t>ОГБУЗ "Сычевская ЦРБ"</t>
  </si>
  <si>
    <t>Утверждено на заседании Комиссии по разработке Территориальной программы ОМС от  25 сентября 2023года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</si>
</sst>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000\ _₽_-;\-* #,##0.00000\ _₽_-;_-* &quot;-&quot;??\ _₽_-;_-@_-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horizontal="left" vertical="center"/>
    </xf>
    <xf numFmtId="43" fontId="10" fillId="0" borderId="0" applyFont="0" applyFill="0" applyBorder="0" applyAlignment="0" applyProtection="0"/>
  </cellStyleXfs>
  <cellXfs count="61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 vertical="top" wrapText="1"/>
    </xf>
    <xf numFmtId="4" fontId="5" fillId="2" borderId="4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8" fillId="0" borderId="7" xfId="1" quotePrefix="1" applyFont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0" xfId="0" applyFont="1" applyFill="1" applyAlignment="1"/>
    <xf numFmtId="4" fontId="5" fillId="2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0" fillId="0" borderId="0" xfId="0" applyNumberFormat="1"/>
    <xf numFmtId="43" fontId="0" fillId="0" borderId="0" xfId="0" applyNumberFormat="1"/>
    <xf numFmtId="4" fontId="1" fillId="0" borderId="0" xfId="0" applyNumberFormat="1" applyFont="1"/>
    <xf numFmtId="0" fontId="8" fillId="2" borderId="7" xfId="1" quotePrefix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top" wrapText="1"/>
    </xf>
    <xf numFmtId="4" fontId="0" fillId="0" borderId="0" xfId="0" applyNumberFormat="1" applyAlignment="1">
      <alignment vertical="center"/>
    </xf>
    <xf numFmtId="164" fontId="0" fillId="0" borderId="0" xfId="2" applyNumberFormat="1" applyFont="1"/>
    <xf numFmtId="0" fontId="2" fillId="0" borderId="4" xfId="0" applyFont="1" applyFill="1" applyBorder="1" applyAlignment="1">
      <alignment horizontal="center" vertical="top" wrapText="1"/>
    </xf>
    <xf numFmtId="0" fontId="8" fillId="0" borderId="7" xfId="1" quotePrefix="1" applyFont="1" applyFill="1" applyBorder="1" applyAlignment="1">
      <alignment horizontal="left" vertical="center" wrapText="1"/>
    </xf>
    <xf numFmtId="4" fontId="0" fillId="0" borderId="0" xfId="0" applyNumberFormat="1" applyFill="1"/>
    <xf numFmtId="0" fontId="0" fillId="0" borderId="0" xfId="0" applyFill="1"/>
    <xf numFmtId="164" fontId="0" fillId="0" borderId="0" xfId="2" applyNumberFormat="1" applyFont="1" applyFill="1"/>
    <xf numFmtId="43" fontId="0" fillId="0" borderId="0" xfId="0" applyNumberFormat="1" applyFill="1"/>
    <xf numFmtId="4" fontId="5" fillId="0" borderId="4" xfId="0" applyNumberFormat="1" applyFont="1" applyFill="1" applyBorder="1" applyAlignment="1">
      <alignment horizontal="right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" fontId="5" fillId="0" borderId="4" xfId="0" applyNumberFormat="1" applyFont="1" applyFill="1" applyBorder="1" applyAlignment="1">
      <alignment horizontal="right" vertical="center" wrapText="1"/>
    </xf>
    <xf numFmtId="43" fontId="1" fillId="0" borderId="0" xfId="2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0" fontId="1" fillId="0" borderId="0" xfId="0" applyFont="1" applyFill="1"/>
    <xf numFmtId="0" fontId="4" fillId="0" borderId="4" xfId="0" applyFont="1" applyFill="1" applyBorder="1" applyAlignment="1">
      <alignment horizontal="left" vertical="top" wrapText="1"/>
    </xf>
    <xf numFmtId="4" fontId="0" fillId="0" borderId="0" xfId="0" applyNumberFormat="1" applyFill="1" applyAlignment="1">
      <alignment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</cellXfs>
  <cellStyles count="3">
    <cellStyle name="S3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0"/>
  <sheetViews>
    <sheetView workbookViewId="0">
      <selection activeCell="L2" sqref="L2:O2"/>
    </sheetView>
  </sheetViews>
  <sheetFormatPr defaultRowHeight="15"/>
  <cols>
    <col min="1" max="1" width="7.42578125" style="15" customWidth="1"/>
    <col min="2" max="2" width="28.140625" customWidth="1"/>
    <col min="3" max="3" width="18.85546875" style="19" customWidth="1"/>
    <col min="4" max="15" width="14.5703125" customWidth="1"/>
    <col min="16" max="16" width="13.5703125" customWidth="1"/>
  </cols>
  <sheetData>
    <row r="1" spans="1:17">
      <c r="A1" s="10"/>
      <c r="B1" s="1"/>
      <c r="C1" s="7"/>
      <c r="D1" s="1"/>
      <c r="E1" s="1"/>
      <c r="F1" s="1"/>
      <c r="G1" s="1"/>
      <c r="H1" s="1"/>
      <c r="I1" s="1"/>
      <c r="J1" s="1"/>
      <c r="K1" s="1"/>
      <c r="L1" s="1"/>
      <c r="M1" s="1"/>
      <c r="N1" s="52" t="s">
        <v>40</v>
      </c>
      <c r="O1" s="52"/>
    </row>
    <row r="2" spans="1:17" ht="44.25" customHeight="1">
      <c r="A2" s="11"/>
      <c r="B2" s="2"/>
      <c r="C2" s="16"/>
      <c r="D2" s="2"/>
      <c r="E2" s="2"/>
      <c r="F2" s="2"/>
      <c r="G2" s="2"/>
      <c r="H2" s="2"/>
      <c r="I2" s="2"/>
      <c r="J2" s="2"/>
      <c r="K2" s="2"/>
      <c r="L2" s="53" t="str">
        <f>капитал!L2</f>
        <v>Утверждено на заседании Комиссии по разработке Территориальной программы ОМС от  25 сентября 2023года</v>
      </c>
      <c r="M2" s="53"/>
      <c r="N2" s="53"/>
      <c r="O2" s="53"/>
    </row>
    <row r="3" spans="1:17" ht="18.75">
      <c r="A3" s="12"/>
      <c r="B3" s="54" t="s">
        <v>39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17" ht="15" customHeight="1">
      <c r="A5" s="55" t="s">
        <v>0</v>
      </c>
      <c r="B5" s="57" t="s">
        <v>37</v>
      </c>
      <c r="C5" s="49" t="s">
        <v>21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1"/>
    </row>
    <row r="6" spans="1:17">
      <c r="A6" s="56"/>
      <c r="B6" s="58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17">
      <c r="A7" s="14">
        <v>1</v>
      </c>
      <c r="B7" s="8" t="s">
        <v>1</v>
      </c>
      <c r="C7" s="6">
        <v>3640909.28</v>
      </c>
      <c r="D7" s="5">
        <v>292010.40000000002</v>
      </c>
      <c r="E7" s="5">
        <v>290538.15000000002</v>
      </c>
      <c r="F7" s="5">
        <v>290538.15000000002</v>
      </c>
      <c r="G7" s="5">
        <v>290538.15000000002</v>
      </c>
      <c r="H7" s="5">
        <v>290538.14</v>
      </c>
      <c r="I7" s="5">
        <v>290538.14</v>
      </c>
      <c r="J7" s="5">
        <v>316034.69</v>
      </c>
      <c r="K7" s="5">
        <v>316034.69</v>
      </c>
      <c r="L7" s="5">
        <v>316034.69</v>
      </c>
      <c r="M7" s="5">
        <v>316034.69</v>
      </c>
      <c r="N7" s="5">
        <v>316034.69</v>
      </c>
      <c r="O7" s="5">
        <v>316034.70000000013</v>
      </c>
      <c r="P7" s="23"/>
      <c r="Q7" s="23"/>
    </row>
    <row r="8" spans="1:17" s="1" customFormat="1">
      <c r="A8" s="28">
        <v>2</v>
      </c>
      <c r="B8" s="26" t="s">
        <v>41</v>
      </c>
      <c r="C8" s="6">
        <v>1144630</v>
      </c>
      <c r="D8" s="5">
        <v>88991.9</v>
      </c>
      <c r="E8" s="5">
        <v>103753.01</v>
      </c>
      <c r="F8" s="5">
        <v>103753.01</v>
      </c>
      <c r="G8" s="5">
        <v>103753.01</v>
      </c>
      <c r="H8" s="5">
        <v>95741.48</v>
      </c>
      <c r="I8" s="5">
        <v>95741.48</v>
      </c>
      <c r="J8" s="5">
        <v>92149.35</v>
      </c>
      <c r="K8" s="5">
        <v>92149.35</v>
      </c>
      <c r="L8" s="5">
        <v>92149.35</v>
      </c>
      <c r="M8" s="5">
        <v>92149.35</v>
      </c>
      <c r="N8" s="5">
        <v>92149.35</v>
      </c>
      <c r="O8" s="5">
        <v>92149.360000000161</v>
      </c>
      <c r="P8" s="23"/>
      <c r="Q8" s="23"/>
    </row>
    <row r="9" spans="1:17">
      <c r="A9" s="14">
        <v>3</v>
      </c>
      <c r="B9" s="8" t="s">
        <v>2</v>
      </c>
      <c r="C9" s="6">
        <v>31285</v>
      </c>
      <c r="D9" s="5">
        <v>2904.49</v>
      </c>
      <c r="E9" s="5">
        <v>2856.68</v>
      </c>
      <c r="F9" s="5">
        <v>2856.68</v>
      </c>
      <c r="G9" s="5">
        <v>2856.68</v>
      </c>
      <c r="H9" s="5">
        <v>2757.55</v>
      </c>
      <c r="I9" s="5">
        <v>2757.55</v>
      </c>
      <c r="J9" s="5">
        <v>2382.56</v>
      </c>
      <c r="K9" s="5">
        <v>2382.56</v>
      </c>
      <c r="L9" s="5">
        <v>2382.56</v>
      </c>
      <c r="M9" s="5">
        <v>2382.56</v>
      </c>
      <c r="N9" s="5">
        <v>2382.56</v>
      </c>
      <c r="O9" s="5">
        <v>2382.5700000000047</v>
      </c>
      <c r="P9" s="23"/>
      <c r="Q9" s="23"/>
    </row>
    <row r="10" spans="1:17">
      <c r="A10" s="14">
        <v>4</v>
      </c>
      <c r="B10" s="8" t="s">
        <v>3</v>
      </c>
      <c r="C10" s="6">
        <v>4193033</v>
      </c>
      <c r="D10" s="5">
        <v>364339.22</v>
      </c>
      <c r="E10" s="5">
        <v>363289.07</v>
      </c>
      <c r="F10" s="5">
        <v>363289.07</v>
      </c>
      <c r="G10" s="5">
        <v>363289.07</v>
      </c>
      <c r="H10" s="5">
        <v>342353.29</v>
      </c>
      <c r="I10" s="5">
        <v>342353.29</v>
      </c>
      <c r="J10" s="5">
        <v>342353.33</v>
      </c>
      <c r="K10" s="5">
        <v>342353.33</v>
      </c>
      <c r="L10" s="5">
        <v>342353.33</v>
      </c>
      <c r="M10" s="5">
        <v>342353.33</v>
      </c>
      <c r="N10" s="5">
        <v>342353.33</v>
      </c>
      <c r="O10" s="5">
        <v>342353.34000000037</v>
      </c>
      <c r="P10" s="23"/>
      <c r="Q10" s="23"/>
    </row>
    <row r="11" spans="1:17" s="34" customFormat="1" ht="19.5" customHeight="1">
      <c r="A11" s="31">
        <v>5</v>
      </c>
      <c r="B11" s="32" t="s">
        <v>4</v>
      </c>
      <c r="C11" s="37">
        <v>232198</v>
      </c>
      <c r="D11" s="38">
        <v>21431.53</v>
      </c>
      <c r="E11" s="38">
        <v>21183.68</v>
      </c>
      <c r="F11" s="38">
        <v>21183.68</v>
      </c>
      <c r="G11" s="38">
        <v>21183.68</v>
      </c>
      <c r="H11" s="38">
        <v>21183.68</v>
      </c>
      <c r="I11" s="38">
        <v>21183.68</v>
      </c>
      <c r="J11" s="38">
        <v>17474.68</v>
      </c>
      <c r="K11" s="38">
        <v>17474.68</v>
      </c>
      <c r="L11" s="38">
        <v>17474.68</v>
      </c>
      <c r="M11" s="38">
        <v>17474.68</v>
      </c>
      <c r="N11" s="38">
        <v>17474.68</v>
      </c>
      <c r="O11" s="38">
        <v>17474.670000000049</v>
      </c>
      <c r="P11" s="33"/>
      <c r="Q11" s="33"/>
    </row>
    <row r="12" spans="1:17" s="34" customFormat="1">
      <c r="A12" s="31">
        <v>6</v>
      </c>
      <c r="B12" s="32" t="s">
        <v>5</v>
      </c>
      <c r="C12" s="37">
        <v>21797.63</v>
      </c>
      <c r="D12" s="38">
        <v>21797.63</v>
      </c>
      <c r="E12" s="38"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3"/>
      <c r="Q12" s="33"/>
    </row>
    <row r="13" spans="1:17" s="34" customFormat="1">
      <c r="A13" s="31">
        <v>7</v>
      </c>
      <c r="B13" s="32" t="s">
        <v>42</v>
      </c>
      <c r="C13" s="37">
        <v>350842</v>
      </c>
      <c r="D13" s="38">
        <v>32841.97</v>
      </c>
      <c r="E13" s="38">
        <v>32119.279999999999</v>
      </c>
      <c r="F13" s="38">
        <v>32119.279999999999</v>
      </c>
      <c r="G13" s="38">
        <v>32119.279999999999</v>
      </c>
      <c r="H13" s="38">
        <v>32119.27</v>
      </c>
      <c r="I13" s="38">
        <v>32119.27</v>
      </c>
      <c r="J13" s="38">
        <v>22531.78</v>
      </c>
      <c r="K13" s="38">
        <v>22531.78</v>
      </c>
      <c r="L13" s="38">
        <v>28085.022500000006</v>
      </c>
      <c r="M13" s="38">
        <v>28085.022500000006</v>
      </c>
      <c r="N13" s="38">
        <v>28085.022500000006</v>
      </c>
      <c r="O13" s="38">
        <v>28085.022500000006</v>
      </c>
      <c r="P13" s="33"/>
      <c r="Q13" s="33"/>
    </row>
    <row r="14" spans="1:17" s="34" customFormat="1">
      <c r="A14" s="31">
        <v>8</v>
      </c>
      <c r="B14" s="32" t="s">
        <v>6</v>
      </c>
      <c r="C14" s="37">
        <v>10684.59</v>
      </c>
      <c r="D14" s="38">
        <v>10684.59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  <c r="P14" s="33"/>
      <c r="Q14" s="33"/>
    </row>
    <row r="15" spans="1:17" s="34" customFormat="1" ht="30">
      <c r="A15" s="31">
        <v>9</v>
      </c>
      <c r="B15" s="32" t="s">
        <v>7</v>
      </c>
      <c r="C15" s="37">
        <v>671236</v>
      </c>
      <c r="D15" s="38">
        <v>42490.97</v>
      </c>
      <c r="E15" s="38">
        <v>42679</v>
      </c>
      <c r="F15" s="38">
        <v>42679</v>
      </c>
      <c r="G15" s="38">
        <v>42679</v>
      </c>
      <c r="H15" s="38">
        <v>62588.51</v>
      </c>
      <c r="I15" s="38">
        <v>62588.51</v>
      </c>
      <c r="J15" s="38">
        <v>62588.5</v>
      </c>
      <c r="K15" s="38">
        <v>62588.5</v>
      </c>
      <c r="L15" s="38">
        <v>62588.5</v>
      </c>
      <c r="M15" s="38">
        <v>62588.5</v>
      </c>
      <c r="N15" s="38">
        <v>62588.5</v>
      </c>
      <c r="O15" s="38">
        <v>62588.510000000009</v>
      </c>
      <c r="P15" s="33"/>
      <c r="Q15" s="33"/>
    </row>
    <row r="16" spans="1:17" s="34" customFormat="1">
      <c r="A16" s="31">
        <v>10</v>
      </c>
      <c r="B16" s="32" t="s">
        <v>8</v>
      </c>
      <c r="C16" s="37">
        <v>4527061</v>
      </c>
      <c r="D16" s="38">
        <v>440310.53</v>
      </c>
      <c r="E16" s="38">
        <v>433156.95</v>
      </c>
      <c r="F16" s="38">
        <v>433156.95</v>
      </c>
      <c r="G16" s="38">
        <v>433156.95</v>
      </c>
      <c r="H16" s="38">
        <v>432344.68</v>
      </c>
      <c r="I16" s="38">
        <v>432344.68</v>
      </c>
      <c r="J16" s="38">
        <v>320431.71000000002</v>
      </c>
      <c r="K16" s="38">
        <v>320431.71000000002</v>
      </c>
      <c r="L16" s="38">
        <v>320431.71000000002</v>
      </c>
      <c r="M16" s="38">
        <v>320431.71000000002</v>
      </c>
      <c r="N16" s="38">
        <v>320431.71000000002</v>
      </c>
      <c r="O16" s="38">
        <v>320431.70999999921</v>
      </c>
      <c r="P16" s="33"/>
      <c r="Q16" s="33"/>
    </row>
    <row r="17" spans="1:17" s="34" customFormat="1" ht="30">
      <c r="A17" s="31">
        <v>11</v>
      </c>
      <c r="B17" s="32" t="s">
        <v>9</v>
      </c>
      <c r="C17" s="37">
        <v>1549224</v>
      </c>
      <c r="D17" s="38">
        <v>121688.36</v>
      </c>
      <c r="E17" s="38">
        <v>120242.33</v>
      </c>
      <c r="F17" s="38">
        <v>120242.33</v>
      </c>
      <c r="G17" s="38">
        <v>120242.33</v>
      </c>
      <c r="H17" s="38">
        <v>120242.33</v>
      </c>
      <c r="I17" s="38">
        <v>120242.33</v>
      </c>
      <c r="J17" s="38">
        <v>137720.67000000001</v>
      </c>
      <c r="K17" s="38">
        <v>137720.67000000001</v>
      </c>
      <c r="L17" s="38">
        <v>137720.67000000001</v>
      </c>
      <c r="M17" s="38">
        <v>137720.67000000001</v>
      </c>
      <c r="N17" s="38">
        <v>137720.67000000001</v>
      </c>
      <c r="O17" s="38">
        <v>137720.63999999958</v>
      </c>
      <c r="P17" s="33"/>
      <c r="Q17" s="33"/>
    </row>
    <row r="18" spans="1:17" s="34" customFormat="1">
      <c r="A18" s="31">
        <v>12</v>
      </c>
      <c r="B18" s="45" t="s">
        <v>24</v>
      </c>
      <c r="C18" s="37">
        <v>42579.14</v>
      </c>
      <c r="D18" s="38">
        <v>42579.14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3"/>
      <c r="Q18" s="33"/>
    </row>
    <row r="19" spans="1:17" s="34" customFormat="1">
      <c r="A19" s="31">
        <v>13</v>
      </c>
      <c r="B19" s="32" t="s">
        <v>10</v>
      </c>
      <c r="C19" s="37">
        <v>1483783</v>
      </c>
      <c r="D19" s="38">
        <v>131263.99</v>
      </c>
      <c r="E19" s="38">
        <v>130396.91</v>
      </c>
      <c r="F19" s="38">
        <v>130396.91</v>
      </c>
      <c r="G19" s="38">
        <v>130396.91</v>
      </c>
      <c r="H19" s="38">
        <v>127811.75</v>
      </c>
      <c r="I19" s="38">
        <v>127811.75</v>
      </c>
      <c r="J19" s="38">
        <v>117617.46</v>
      </c>
      <c r="K19" s="38">
        <v>117617.46</v>
      </c>
      <c r="L19" s="38">
        <v>117617.46</v>
      </c>
      <c r="M19" s="38">
        <v>117617.46</v>
      </c>
      <c r="N19" s="38">
        <v>117617.46</v>
      </c>
      <c r="O19" s="38">
        <v>117617.48000000011</v>
      </c>
      <c r="P19" s="33"/>
      <c r="Q19" s="33"/>
    </row>
    <row r="20" spans="1:17" s="34" customFormat="1">
      <c r="A20" s="31">
        <v>14</v>
      </c>
      <c r="B20" s="32" t="s">
        <v>11</v>
      </c>
      <c r="C20" s="37">
        <v>4969065</v>
      </c>
      <c r="D20" s="38">
        <v>320233.99</v>
      </c>
      <c r="E20" s="38">
        <v>445430.82</v>
      </c>
      <c r="F20" s="38">
        <v>445430.82</v>
      </c>
      <c r="G20" s="38">
        <v>445430.82</v>
      </c>
      <c r="H20" s="38">
        <v>431350.35</v>
      </c>
      <c r="I20" s="38">
        <v>431350.35</v>
      </c>
      <c r="J20" s="38">
        <v>408306.31</v>
      </c>
      <c r="K20" s="38">
        <v>408306.31</v>
      </c>
      <c r="L20" s="38">
        <v>408306.31</v>
      </c>
      <c r="M20" s="38">
        <v>408306.31</v>
      </c>
      <c r="N20" s="38">
        <v>408306.31</v>
      </c>
      <c r="O20" s="38">
        <v>408306.29999999941</v>
      </c>
      <c r="P20" s="33"/>
      <c r="Q20" s="33"/>
    </row>
    <row r="21" spans="1:17" s="34" customFormat="1">
      <c r="A21" s="31">
        <v>15</v>
      </c>
      <c r="B21" s="32" t="s">
        <v>12</v>
      </c>
      <c r="C21" s="37">
        <v>4090719</v>
      </c>
      <c r="D21" s="38">
        <v>362716.02</v>
      </c>
      <c r="E21" s="38">
        <v>354837</v>
      </c>
      <c r="F21" s="38">
        <v>354837</v>
      </c>
      <c r="G21" s="38">
        <v>354837</v>
      </c>
      <c r="H21" s="38">
        <v>347591.64</v>
      </c>
      <c r="I21" s="38">
        <v>347591.64</v>
      </c>
      <c r="J21" s="38">
        <v>328051.45</v>
      </c>
      <c r="K21" s="38">
        <v>328051.45</v>
      </c>
      <c r="L21" s="38">
        <v>328051.45</v>
      </c>
      <c r="M21" s="38">
        <v>328051.45</v>
      </c>
      <c r="N21" s="38">
        <v>328051.45</v>
      </c>
      <c r="O21" s="38">
        <v>328051.4499999999</v>
      </c>
      <c r="P21" s="33"/>
      <c r="Q21" s="33"/>
    </row>
    <row r="22" spans="1:17" s="34" customFormat="1">
      <c r="A22" s="31">
        <v>16</v>
      </c>
      <c r="B22" s="32" t="s">
        <v>13</v>
      </c>
      <c r="C22" s="37">
        <v>2276533</v>
      </c>
      <c r="D22" s="38">
        <v>363678.71</v>
      </c>
      <c r="E22" s="38">
        <v>178153.48</v>
      </c>
      <c r="F22" s="38">
        <v>178153.48</v>
      </c>
      <c r="G22" s="38">
        <v>178153.48</v>
      </c>
      <c r="H22" s="38">
        <v>178153.48</v>
      </c>
      <c r="I22" s="38">
        <v>178153.48</v>
      </c>
      <c r="J22" s="38">
        <v>170347.82</v>
      </c>
      <c r="K22" s="38">
        <v>170347.82</v>
      </c>
      <c r="L22" s="38">
        <v>170347.82</v>
      </c>
      <c r="M22" s="38">
        <v>170347.82</v>
      </c>
      <c r="N22" s="38">
        <v>170347.82</v>
      </c>
      <c r="O22" s="38">
        <v>170347.78999999998</v>
      </c>
      <c r="P22" s="33"/>
      <c r="Q22" s="33"/>
    </row>
    <row r="23" spans="1:17" s="34" customFormat="1">
      <c r="A23" s="31">
        <v>17</v>
      </c>
      <c r="B23" s="32" t="s">
        <v>17</v>
      </c>
      <c r="C23" s="37">
        <v>4301244</v>
      </c>
      <c r="D23" s="38">
        <v>363617.95</v>
      </c>
      <c r="E23" s="38">
        <v>380907.64</v>
      </c>
      <c r="F23" s="38">
        <v>380907.64</v>
      </c>
      <c r="G23" s="38">
        <v>380907.64</v>
      </c>
      <c r="H23" s="38">
        <v>380907.64</v>
      </c>
      <c r="I23" s="38">
        <v>380907.64</v>
      </c>
      <c r="J23" s="38">
        <v>338847.98</v>
      </c>
      <c r="K23" s="38">
        <v>338847.98</v>
      </c>
      <c r="L23" s="38">
        <v>338847.98</v>
      </c>
      <c r="M23" s="38">
        <v>338847.98</v>
      </c>
      <c r="N23" s="38">
        <v>338847.98</v>
      </c>
      <c r="O23" s="38">
        <v>338847.94999999925</v>
      </c>
      <c r="P23" s="33"/>
      <c r="Q23" s="33"/>
    </row>
    <row r="24" spans="1:17" s="34" customFormat="1">
      <c r="A24" s="31">
        <v>18</v>
      </c>
      <c r="B24" s="32" t="s">
        <v>43</v>
      </c>
      <c r="C24" s="37">
        <v>90848</v>
      </c>
      <c r="D24" s="38">
        <v>8846.1299999999992</v>
      </c>
      <c r="E24" s="38">
        <v>8533.99</v>
      </c>
      <c r="F24" s="38">
        <v>8533.99</v>
      </c>
      <c r="G24" s="38">
        <v>8533.99</v>
      </c>
      <c r="H24" s="38">
        <v>8239.67</v>
      </c>
      <c r="I24" s="38">
        <v>8239.67</v>
      </c>
      <c r="J24" s="38">
        <v>6119.26</v>
      </c>
      <c r="K24" s="38">
        <v>6577.06</v>
      </c>
      <c r="L24" s="38">
        <v>6806.06</v>
      </c>
      <c r="M24" s="38">
        <v>6806.06</v>
      </c>
      <c r="N24" s="38">
        <v>6806.06</v>
      </c>
      <c r="O24" s="38">
        <v>6806.0599999999913</v>
      </c>
      <c r="P24" s="33"/>
      <c r="Q24" s="33"/>
    </row>
    <row r="25" spans="1:17" s="34" customFormat="1">
      <c r="A25" s="31">
        <v>19</v>
      </c>
      <c r="B25" s="32" t="s">
        <v>14</v>
      </c>
      <c r="C25" s="37">
        <v>262114</v>
      </c>
      <c r="D25" s="38">
        <v>25586.560000000001</v>
      </c>
      <c r="E25" s="38">
        <v>24952.400000000001</v>
      </c>
      <c r="F25" s="38">
        <v>24952.400000000001</v>
      </c>
      <c r="G25" s="38">
        <v>24952.400000000001</v>
      </c>
      <c r="H25" s="38">
        <v>23628.6</v>
      </c>
      <c r="I25" s="38">
        <v>23628.6</v>
      </c>
      <c r="J25" s="38">
        <v>19068.84</v>
      </c>
      <c r="K25" s="38">
        <v>19068.84</v>
      </c>
      <c r="L25" s="38">
        <v>19068.84</v>
      </c>
      <c r="M25" s="38">
        <v>19068.84</v>
      </c>
      <c r="N25" s="38">
        <v>19068.84</v>
      </c>
      <c r="O25" s="38">
        <v>19068.840000000022</v>
      </c>
      <c r="P25" s="33"/>
      <c r="Q25" s="33"/>
    </row>
    <row r="26" spans="1:17" s="34" customFormat="1">
      <c r="A26" s="31">
        <v>20</v>
      </c>
      <c r="B26" s="32" t="s">
        <v>15</v>
      </c>
      <c r="C26" s="37">
        <v>33907.24</v>
      </c>
      <c r="D26" s="38">
        <v>33907.24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3"/>
      <c r="Q26" s="33"/>
    </row>
    <row r="27" spans="1:17" s="34" customFormat="1">
      <c r="A27" s="31">
        <v>21</v>
      </c>
      <c r="B27" s="32" t="s">
        <v>16</v>
      </c>
      <c r="C27" s="37">
        <v>2413450</v>
      </c>
      <c r="D27" s="38">
        <v>109452.77</v>
      </c>
      <c r="E27" s="38">
        <v>216627.38</v>
      </c>
      <c r="F27" s="38">
        <v>216627.38</v>
      </c>
      <c r="G27" s="38">
        <v>216627.38</v>
      </c>
      <c r="H27" s="38">
        <v>214275.78999999998</v>
      </c>
      <c r="I27" s="38">
        <v>214275.78999999998</v>
      </c>
      <c r="J27" s="38">
        <v>204260.59</v>
      </c>
      <c r="K27" s="38">
        <v>204260.59</v>
      </c>
      <c r="L27" s="38">
        <v>204260.59</v>
      </c>
      <c r="M27" s="38">
        <v>204260.59</v>
      </c>
      <c r="N27" s="38">
        <v>204260.59</v>
      </c>
      <c r="O27" s="38">
        <v>204260.56000000038</v>
      </c>
      <c r="P27" s="33"/>
      <c r="Q27" s="33"/>
    </row>
    <row r="28" spans="1:17" s="22" customFormat="1" ht="23.25" customHeight="1">
      <c r="A28" s="47" t="s">
        <v>18</v>
      </c>
      <c r="B28" s="48"/>
      <c r="C28" s="21">
        <f>SUM(C7:C27)</f>
        <v>36337142.880000003</v>
      </c>
      <c r="D28" s="21">
        <f t="shared" ref="D28:O28" si="0">SUM(D7:D27)</f>
        <v>3201374.0900000003</v>
      </c>
      <c r="E28" s="21">
        <f t="shared" si="0"/>
        <v>3149657.77</v>
      </c>
      <c r="F28" s="21">
        <f t="shared" si="0"/>
        <v>3149657.77</v>
      </c>
      <c r="G28" s="21">
        <f t="shared" si="0"/>
        <v>3149657.77</v>
      </c>
      <c r="H28" s="21">
        <f t="shared" si="0"/>
        <v>3111827.8500000006</v>
      </c>
      <c r="I28" s="21">
        <f t="shared" si="0"/>
        <v>3111827.8500000006</v>
      </c>
      <c r="J28" s="21">
        <f t="shared" si="0"/>
        <v>2906286.9799999995</v>
      </c>
      <c r="K28" s="21">
        <f t="shared" si="0"/>
        <v>2906744.78</v>
      </c>
      <c r="L28" s="21">
        <f t="shared" si="0"/>
        <v>2912527.0224999995</v>
      </c>
      <c r="M28" s="21">
        <f t="shared" si="0"/>
        <v>2912527.0224999995</v>
      </c>
      <c r="N28" s="21">
        <f t="shared" si="0"/>
        <v>2912527.0224999995</v>
      </c>
      <c r="O28" s="21">
        <f t="shared" si="0"/>
        <v>2912526.9524999987</v>
      </c>
    </row>
    <row r="30" spans="1:17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</sheetData>
  <mergeCells count="7">
    <mergeCell ref="A28:B28"/>
    <mergeCell ref="C5:O5"/>
    <mergeCell ref="N1:O1"/>
    <mergeCell ref="L2:O2"/>
    <mergeCell ref="B3:O3"/>
    <mergeCell ref="A5:A6"/>
    <mergeCell ref="B5:B6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0"/>
  <sheetViews>
    <sheetView zoomScale="90" zoomScaleNormal="90" workbookViewId="0">
      <selection activeCell="L2" sqref="L2:O2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6" width="14.5703125" customWidth="1"/>
  </cols>
  <sheetData>
    <row r="1" spans="1:17">
      <c r="O1" s="20" t="str">
        <f>согаз!N1</f>
        <v>Приложение 9</v>
      </c>
    </row>
    <row r="2" spans="1:17" ht="51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3" t="str">
        <f>макс!L2</f>
        <v>Утверждено на заседании Комиссии по разработке Территориальной программы ОМС от  25 сентября 2023года</v>
      </c>
      <c r="M2" s="53"/>
      <c r="N2" s="53"/>
      <c r="O2" s="53"/>
    </row>
    <row r="3" spans="1:17" ht="18.75">
      <c r="A3" s="12"/>
      <c r="B3" s="54" t="s">
        <v>39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4" spans="1:17" ht="21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17" ht="15" customHeight="1">
      <c r="A5" s="55" t="s">
        <v>0</v>
      </c>
      <c r="B5" s="57" t="s">
        <v>37</v>
      </c>
      <c r="C5" s="49" t="s">
        <v>20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1"/>
    </row>
    <row r="6" spans="1:17">
      <c r="A6" s="56"/>
      <c r="B6" s="58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17">
      <c r="A7" s="14">
        <v>1</v>
      </c>
      <c r="B7" s="8" t="s">
        <v>1</v>
      </c>
      <c r="C7" s="6">
        <v>1056376.49</v>
      </c>
      <c r="D7" s="5">
        <v>84156.03</v>
      </c>
      <c r="E7" s="5">
        <v>84348.63</v>
      </c>
      <c r="F7" s="5">
        <v>84348.63</v>
      </c>
      <c r="G7" s="5">
        <v>84348.63</v>
      </c>
      <c r="H7" s="5">
        <v>84348.64</v>
      </c>
      <c r="I7" s="5">
        <v>84348.64</v>
      </c>
      <c r="J7" s="5">
        <v>91746.22</v>
      </c>
      <c r="K7" s="5">
        <v>91746.22</v>
      </c>
      <c r="L7" s="5">
        <v>91746.22</v>
      </c>
      <c r="M7" s="5">
        <v>91746.22</v>
      </c>
      <c r="N7" s="5">
        <v>91746.22</v>
      </c>
      <c r="O7" s="5">
        <v>91746.19</v>
      </c>
      <c r="P7" s="23"/>
      <c r="Q7" s="23"/>
    </row>
    <row r="8" spans="1:17" s="1" customFormat="1">
      <c r="A8" s="28">
        <v>2</v>
      </c>
      <c r="B8" s="26" t="s">
        <v>41</v>
      </c>
      <c r="C8" s="6">
        <v>27856991</v>
      </c>
      <c r="D8" s="5">
        <v>2547381.4</v>
      </c>
      <c r="E8" s="5">
        <v>2490359.6</v>
      </c>
      <c r="F8" s="5">
        <v>2490359.6</v>
      </c>
      <c r="G8" s="5">
        <v>2490359.6</v>
      </c>
      <c r="H8" s="5">
        <v>2295382.2400000002</v>
      </c>
      <c r="I8" s="5">
        <v>2295382.2400000002</v>
      </c>
      <c r="J8" s="5">
        <v>2207961.0499999998</v>
      </c>
      <c r="K8" s="5">
        <v>2207961.0499999998</v>
      </c>
      <c r="L8" s="5">
        <v>2207961.0499999998</v>
      </c>
      <c r="M8" s="5">
        <v>2207961.0499999998</v>
      </c>
      <c r="N8" s="5">
        <v>2207961.0499999998</v>
      </c>
      <c r="O8" s="5">
        <v>2207961.0699999956</v>
      </c>
      <c r="P8" s="23"/>
      <c r="Q8" s="23"/>
    </row>
    <row r="9" spans="1:17">
      <c r="A9" s="14">
        <v>3</v>
      </c>
      <c r="B9" s="8" t="s">
        <v>2</v>
      </c>
      <c r="C9" s="6">
        <v>13091703</v>
      </c>
      <c r="D9" s="5">
        <v>1197031.83</v>
      </c>
      <c r="E9" s="5">
        <v>1197118.47</v>
      </c>
      <c r="F9" s="5">
        <v>1197118.47</v>
      </c>
      <c r="G9" s="5">
        <v>1197118.47</v>
      </c>
      <c r="H9" s="5">
        <v>1155634.55</v>
      </c>
      <c r="I9" s="5">
        <v>1155634.55</v>
      </c>
      <c r="J9" s="5">
        <v>998674.44</v>
      </c>
      <c r="K9" s="5">
        <v>998674.44</v>
      </c>
      <c r="L9" s="5">
        <v>998674.44</v>
      </c>
      <c r="M9" s="5">
        <v>998674.44</v>
      </c>
      <c r="N9" s="5">
        <v>998674.44</v>
      </c>
      <c r="O9" s="5">
        <v>998674.45999999903</v>
      </c>
      <c r="P9" s="23"/>
      <c r="Q9" s="23"/>
    </row>
    <row r="10" spans="1:17">
      <c r="A10" s="14">
        <v>4</v>
      </c>
      <c r="B10" s="8" t="s">
        <v>3</v>
      </c>
      <c r="C10" s="6">
        <v>1225418</v>
      </c>
      <c r="D10" s="5">
        <v>106052.21</v>
      </c>
      <c r="E10" s="5">
        <v>106210.34</v>
      </c>
      <c r="F10" s="5">
        <v>106210.34</v>
      </c>
      <c r="G10" s="5">
        <v>106210.34</v>
      </c>
      <c r="H10" s="5">
        <v>100091.84</v>
      </c>
      <c r="I10" s="5">
        <v>100091.84</v>
      </c>
      <c r="J10" s="5">
        <v>100091.85</v>
      </c>
      <c r="K10" s="5">
        <v>100091.85</v>
      </c>
      <c r="L10" s="5">
        <v>100091.85</v>
      </c>
      <c r="M10" s="5">
        <v>100091.85</v>
      </c>
      <c r="N10" s="5">
        <v>100091.85</v>
      </c>
      <c r="O10" s="5">
        <v>100091.84000000026</v>
      </c>
      <c r="P10" s="23"/>
      <c r="Q10" s="23"/>
    </row>
    <row r="11" spans="1:17" s="34" customFormat="1" ht="19.5" customHeight="1">
      <c r="A11" s="31">
        <v>5</v>
      </c>
      <c r="B11" s="32" t="s">
        <v>4</v>
      </c>
      <c r="C11" s="37">
        <v>7624065</v>
      </c>
      <c r="D11" s="38">
        <v>697702.15</v>
      </c>
      <c r="E11" s="38">
        <v>696096.35</v>
      </c>
      <c r="F11" s="38">
        <v>696096.35</v>
      </c>
      <c r="G11" s="38">
        <v>696096.35</v>
      </c>
      <c r="H11" s="38">
        <v>696096.35</v>
      </c>
      <c r="I11" s="38">
        <v>696096.35</v>
      </c>
      <c r="J11" s="38">
        <v>574313.52</v>
      </c>
      <c r="K11" s="38">
        <v>574313.52</v>
      </c>
      <c r="L11" s="38">
        <v>574313.52</v>
      </c>
      <c r="M11" s="38">
        <v>574313.52</v>
      </c>
      <c r="N11" s="38">
        <v>574313.52</v>
      </c>
      <c r="O11" s="38">
        <v>574313.50000000047</v>
      </c>
      <c r="P11" s="33"/>
      <c r="Q11" s="33"/>
    </row>
    <row r="12" spans="1:17" s="34" customFormat="1">
      <c r="A12" s="31">
        <v>6</v>
      </c>
      <c r="B12" s="32" t="s">
        <v>5</v>
      </c>
      <c r="C12" s="37">
        <v>293596.56</v>
      </c>
      <c r="D12" s="38">
        <v>293596.56</v>
      </c>
      <c r="E12" s="38"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3"/>
      <c r="Q12" s="33"/>
    </row>
    <row r="13" spans="1:17" s="34" customFormat="1">
      <c r="A13" s="31">
        <v>7</v>
      </c>
      <c r="B13" s="32" t="s">
        <v>42</v>
      </c>
      <c r="C13" s="37">
        <v>1024694</v>
      </c>
      <c r="D13" s="38">
        <v>93408.66</v>
      </c>
      <c r="E13" s="38">
        <v>94038.12</v>
      </c>
      <c r="F13" s="38">
        <v>94038.12</v>
      </c>
      <c r="G13" s="38">
        <v>94038.12</v>
      </c>
      <c r="H13" s="38">
        <v>94038.12</v>
      </c>
      <c r="I13" s="38">
        <v>94038.12</v>
      </c>
      <c r="J13" s="38">
        <v>66036.62</v>
      </c>
      <c r="K13" s="38">
        <v>66036.62</v>
      </c>
      <c r="L13" s="38">
        <v>82255.375</v>
      </c>
      <c r="M13" s="38">
        <v>82255.375</v>
      </c>
      <c r="N13" s="38">
        <v>82255.375</v>
      </c>
      <c r="O13" s="38">
        <v>82255.375</v>
      </c>
      <c r="P13" s="33"/>
      <c r="Q13" s="33"/>
    </row>
    <row r="14" spans="1:17" s="34" customFormat="1">
      <c r="A14" s="31">
        <v>8</v>
      </c>
      <c r="B14" s="32" t="s">
        <v>6</v>
      </c>
      <c r="C14" s="37">
        <v>563897.61</v>
      </c>
      <c r="D14" s="38">
        <v>563897.61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  <c r="P14" s="33"/>
      <c r="Q14" s="33"/>
    </row>
    <row r="15" spans="1:17" s="34" customFormat="1" ht="30">
      <c r="A15" s="31">
        <v>9</v>
      </c>
      <c r="B15" s="32" t="s">
        <v>7</v>
      </c>
      <c r="C15" s="37">
        <v>2224445</v>
      </c>
      <c r="D15" s="38">
        <v>139660.23000000001</v>
      </c>
      <c r="E15" s="38">
        <v>141540.98000000001</v>
      </c>
      <c r="F15" s="38">
        <v>141540.98000000001</v>
      </c>
      <c r="G15" s="38">
        <v>141540.98000000001</v>
      </c>
      <c r="H15" s="38">
        <v>207520.22</v>
      </c>
      <c r="I15" s="38">
        <v>207520.22</v>
      </c>
      <c r="J15" s="38">
        <v>207520.23</v>
      </c>
      <c r="K15" s="38">
        <v>207520.23</v>
      </c>
      <c r="L15" s="38">
        <v>207520.23</v>
      </c>
      <c r="M15" s="38">
        <v>207520.23</v>
      </c>
      <c r="N15" s="38">
        <v>207520.23</v>
      </c>
      <c r="O15" s="38">
        <v>207520.24000000019</v>
      </c>
      <c r="P15" s="33"/>
      <c r="Q15" s="33"/>
    </row>
    <row r="16" spans="1:17" s="34" customFormat="1">
      <c r="A16" s="31">
        <v>10</v>
      </c>
      <c r="B16" s="32" t="s">
        <v>8</v>
      </c>
      <c r="C16" s="37">
        <v>762956</v>
      </c>
      <c r="D16" s="38">
        <v>74639.8</v>
      </c>
      <c r="E16" s="38">
        <v>72961.47</v>
      </c>
      <c r="F16" s="38">
        <v>72961.47</v>
      </c>
      <c r="G16" s="38">
        <v>72961.47</v>
      </c>
      <c r="H16" s="38">
        <v>72824.58</v>
      </c>
      <c r="I16" s="38">
        <v>72824.58</v>
      </c>
      <c r="J16" s="38">
        <v>53963.77</v>
      </c>
      <c r="K16" s="38">
        <v>53963.77</v>
      </c>
      <c r="L16" s="38">
        <v>53963.77</v>
      </c>
      <c r="M16" s="38">
        <v>53963.77</v>
      </c>
      <c r="N16" s="38">
        <v>53963.77</v>
      </c>
      <c r="O16" s="38">
        <v>53963.780000000021</v>
      </c>
      <c r="P16" s="33"/>
      <c r="Q16" s="33"/>
    </row>
    <row r="17" spans="1:17" s="34" customFormat="1" ht="30">
      <c r="A17" s="31">
        <v>11</v>
      </c>
      <c r="B17" s="32" t="s">
        <v>9</v>
      </c>
      <c r="C17" s="37">
        <v>1994871</v>
      </c>
      <c r="D17" s="38">
        <v>155285.44</v>
      </c>
      <c r="E17" s="38">
        <v>154958.87</v>
      </c>
      <c r="F17" s="38">
        <v>154958.87</v>
      </c>
      <c r="G17" s="38">
        <v>154958.87</v>
      </c>
      <c r="H17" s="38">
        <v>154958.87</v>
      </c>
      <c r="I17" s="38">
        <v>154958.87</v>
      </c>
      <c r="J17" s="38">
        <v>177465.2</v>
      </c>
      <c r="K17" s="38">
        <v>177465.2</v>
      </c>
      <c r="L17" s="38">
        <v>177465.2</v>
      </c>
      <c r="M17" s="38">
        <v>177465.2</v>
      </c>
      <c r="N17" s="38">
        <v>177465.2</v>
      </c>
      <c r="O17" s="38">
        <v>177465.20999999961</v>
      </c>
      <c r="P17" s="33"/>
      <c r="Q17" s="33"/>
    </row>
    <row r="18" spans="1:17" s="34" customFormat="1">
      <c r="A18" s="31">
        <v>12</v>
      </c>
      <c r="B18" s="45" t="s">
        <v>24</v>
      </c>
      <c r="C18" s="37">
        <v>144539.48000000001</v>
      </c>
      <c r="D18" s="38">
        <v>144539.48000000001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3"/>
      <c r="Q18" s="33"/>
    </row>
    <row r="19" spans="1:17" s="34" customFormat="1">
      <c r="A19" s="31">
        <v>13</v>
      </c>
      <c r="B19" s="32" t="s">
        <v>10</v>
      </c>
      <c r="C19" s="37">
        <v>10693365</v>
      </c>
      <c r="D19" s="38">
        <v>940226.68</v>
      </c>
      <c r="E19" s="38">
        <v>940272.12</v>
      </c>
      <c r="F19" s="38">
        <v>940272.12</v>
      </c>
      <c r="G19" s="38">
        <v>940272.12</v>
      </c>
      <c r="H19" s="38">
        <v>921641.29</v>
      </c>
      <c r="I19" s="38">
        <v>921641.29</v>
      </c>
      <c r="J19" s="38">
        <v>848173.23</v>
      </c>
      <c r="K19" s="38">
        <v>848173.23</v>
      </c>
      <c r="L19" s="38">
        <v>848173.23</v>
      </c>
      <c r="M19" s="38">
        <v>848173.23</v>
      </c>
      <c r="N19" s="38">
        <v>848173.23</v>
      </c>
      <c r="O19" s="38">
        <v>848173.23000000045</v>
      </c>
      <c r="P19" s="33"/>
      <c r="Q19" s="33"/>
    </row>
    <row r="20" spans="1:17" s="34" customFormat="1">
      <c r="A20" s="31">
        <v>14</v>
      </c>
      <c r="B20" s="32" t="s">
        <v>11</v>
      </c>
      <c r="C20" s="37">
        <v>27984268</v>
      </c>
      <c r="D20" s="38">
        <v>1417183.54</v>
      </c>
      <c r="E20" s="38">
        <v>2543647.2200000002</v>
      </c>
      <c r="F20" s="38">
        <v>2543647.2200000002</v>
      </c>
      <c r="G20" s="38">
        <v>2543647.2200000002</v>
      </c>
      <c r="H20" s="38">
        <v>2461806.14</v>
      </c>
      <c r="I20" s="38">
        <v>2461806.14</v>
      </c>
      <c r="J20" s="38">
        <v>2335421.75</v>
      </c>
      <c r="K20" s="38">
        <v>2335421.75</v>
      </c>
      <c r="L20" s="38">
        <v>2335421.75</v>
      </c>
      <c r="M20" s="38">
        <v>2335421.75</v>
      </c>
      <c r="N20" s="38">
        <v>2335421.75</v>
      </c>
      <c r="O20" s="38">
        <v>2335421.7700000033</v>
      </c>
      <c r="P20" s="33"/>
      <c r="Q20" s="33"/>
    </row>
    <row r="21" spans="1:17" s="34" customFormat="1">
      <c r="A21" s="31">
        <v>15</v>
      </c>
      <c r="B21" s="32" t="s">
        <v>12</v>
      </c>
      <c r="C21" s="37">
        <v>820961</v>
      </c>
      <c r="D21" s="38">
        <v>76605.27</v>
      </c>
      <c r="E21" s="38">
        <v>70865.25</v>
      </c>
      <c r="F21" s="38">
        <v>70865.25</v>
      </c>
      <c r="G21" s="38">
        <v>70865.25</v>
      </c>
      <c r="H21" s="38">
        <v>69411.19</v>
      </c>
      <c r="I21" s="38">
        <v>69411.19</v>
      </c>
      <c r="J21" s="38">
        <v>65489.599999999999</v>
      </c>
      <c r="K21" s="38">
        <v>65489.599999999999</v>
      </c>
      <c r="L21" s="38">
        <v>65489.599999999999</v>
      </c>
      <c r="M21" s="38">
        <v>65489.599999999999</v>
      </c>
      <c r="N21" s="38">
        <v>65489.599999999999</v>
      </c>
      <c r="O21" s="38">
        <v>65489.599999999984</v>
      </c>
      <c r="P21" s="33"/>
      <c r="Q21" s="33"/>
    </row>
    <row r="22" spans="1:17" s="34" customFormat="1">
      <c r="A22" s="31">
        <v>16</v>
      </c>
      <c r="B22" s="32" t="s">
        <v>13</v>
      </c>
      <c r="C22" s="37">
        <v>21180391</v>
      </c>
      <c r="D22" s="38">
        <v>1398121.68</v>
      </c>
      <c r="E22" s="38">
        <v>1838000.48</v>
      </c>
      <c r="F22" s="38">
        <v>1838000.48</v>
      </c>
      <c r="G22" s="38">
        <v>1838000.48</v>
      </c>
      <c r="H22" s="38">
        <v>1838000.49</v>
      </c>
      <c r="I22" s="38">
        <v>1838000.49</v>
      </c>
      <c r="J22" s="38">
        <v>1765377.82</v>
      </c>
      <c r="K22" s="38">
        <v>1765377.82</v>
      </c>
      <c r="L22" s="38">
        <v>1765377.82</v>
      </c>
      <c r="M22" s="38">
        <v>1765377.82</v>
      </c>
      <c r="N22" s="38">
        <v>1765377.82</v>
      </c>
      <c r="O22" s="38">
        <v>1765377.7999999973</v>
      </c>
      <c r="P22" s="33"/>
      <c r="Q22" s="33"/>
    </row>
    <row r="23" spans="1:17" s="34" customFormat="1">
      <c r="A23" s="31">
        <v>17</v>
      </c>
      <c r="B23" s="32" t="s">
        <v>17</v>
      </c>
      <c r="C23" s="37">
        <v>3515042</v>
      </c>
      <c r="D23" s="38">
        <v>349658.49</v>
      </c>
      <c r="E23" s="38">
        <v>306510.40999999997</v>
      </c>
      <c r="F23" s="38">
        <v>306510.40999999997</v>
      </c>
      <c r="G23" s="38">
        <v>306510.40999999997</v>
      </c>
      <c r="H23" s="38">
        <v>306510.40999999997</v>
      </c>
      <c r="I23" s="38">
        <v>306510.40999999997</v>
      </c>
      <c r="J23" s="38">
        <v>272138.58</v>
      </c>
      <c r="K23" s="38">
        <v>272138.58</v>
      </c>
      <c r="L23" s="38">
        <v>272138.58</v>
      </c>
      <c r="M23" s="38">
        <v>272138.58</v>
      </c>
      <c r="N23" s="38">
        <v>272138.58</v>
      </c>
      <c r="O23" s="38">
        <v>272138.55999999918</v>
      </c>
      <c r="P23" s="33"/>
      <c r="Q23" s="33"/>
    </row>
    <row r="24" spans="1:17" s="34" customFormat="1">
      <c r="A24" s="31">
        <v>18</v>
      </c>
      <c r="B24" s="32" t="s">
        <v>43</v>
      </c>
      <c r="C24" s="37">
        <v>13426123</v>
      </c>
      <c r="D24" s="38">
        <v>1264729.83</v>
      </c>
      <c r="E24" s="38">
        <v>1265086.2</v>
      </c>
      <c r="F24" s="38">
        <v>1265086.2</v>
      </c>
      <c r="G24" s="38">
        <v>1265086.2</v>
      </c>
      <c r="H24" s="38">
        <v>1221589.04</v>
      </c>
      <c r="I24" s="38">
        <v>1221589.04</v>
      </c>
      <c r="J24" s="38">
        <v>908220.08</v>
      </c>
      <c r="K24" s="38">
        <v>975882.28</v>
      </c>
      <c r="L24" s="38">
        <v>1009713.5325000002</v>
      </c>
      <c r="M24" s="38">
        <v>1009713.5325000002</v>
      </c>
      <c r="N24" s="38">
        <v>1009713.5325000002</v>
      </c>
      <c r="O24" s="38">
        <v>1009713.5325000002</v>
      </c>
      <c r="P24" s="33"/>
      <c r="Q24" s="33"/>
    </row>
    <row r="25" spans="1:17" s="34" customFormat="1">
      <c r="A25" s="31">
        <v>19</v>
      </c>
      <c r="B25" s="32" t="s">
        <v>14</v>
      </c>
      <c r="C25" s="37">
        <v>513926</v>
      </c>
      <c r="D25" s="38">
        <v>48797.99</v>
      </c>
      <c r="E25" s="38">
        <v>49048.639999999999</v>
      </c>
      <c r="F25" s="38">
        <v>49048.639999999999</v>
      </c>
      <c r="G25" s="38">
        <v>49048.639999999999</v>
      </c>
      <c r="H25" s="38">
        <v>46453.05</v>
      </c>
      <c r="I25" s="38">
        <v>46453.05</v>
      </c>
      <c r="J25" s="38">
        <v>37512.67</v>
      </c>
      <c r="K25" s="38">
        <v>37512.67</v>
      </c>
      <c r="L25" s="38">
        <v>37512.67</v>
      </c>
      <c r="M25" s="38">
        <v>37512.67</v>
      </c>
      <c r="N25" s="38">
        <v>37512.67</v>
      </c>
      <c r="O25" s="38">
        <v>37512.640000000029</v>
      </c>
      <c r="P25" s="33"/>
      <c r="Q25" s="33"/>
    </row>
    <row r="26" spans="1:17" s="34" customFormat="1">
      <c r="A26" s="31">
        <v>20</v>
      </c>
      <c r="B26" s="32" t="s">
        <v>15</v>
      </c>
      <c r="C26" s="37">
        <v>733707.84</v>
      </c>
      <c r="D26" s="38">
        <v>733707.84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3"/>
      <c r="Q26" s="33"/>
    </row>
    <row r="27" spans="1:17" s="34" customFormat="1">
      <c r="A27" s="31">
        <v>21</v>
      </c>
      <c r="B27" s="32" t="s">
        <v>16</v>
      </c>
      <c r="C27" s="37">
        <v>7240351</v>
      </c>
      <c r="D27" s="38">
        <v>277695.76</v>
      </c>
      <c r="E27" s="38">
        <v>654487.84</v>
      </c>
      <c r="F27" s="38">
        <v>654487.84</v>
      </c>
      <c r="G27" s="38">
        <v>654487.84</v>
      </c>
      <c r="H27" s="38">
        <v>646781.65</v>
      </c>
      <c r="I27" s="38">
        <v>646781.65</v>
      </c>
      <c r="J27" s="38">
        <v>617604.74</v>
      </c>
      <c r="K27" s="38">
        <v>617604.74</v>
      </c>
      <c r="L27" s="38">
        <v>617604.74</v>
      </c>
      <c r="M27" s="38">
        <v>617604.74</v>
      </c>
      <c r="N27" s="38">
        <v>617604.74</v>
      </c>
      <c r="O27" s="38">
        <v>617604.72000000044</v>
      </c>
      <c r="P27" s="33"/>
      <c r="Q27" s="33"/>
    </row>
    <row r="28" spans="1:17" s="22" customFormat="1" ht="24" customHeight="1">
      <c r="A28" s="47" t="s">
        <v>18</v>
      </c>
      <c r="B28" s="48"/>
      <c r="C28" s="21">
        <f>SUM(C7:C27)</f>
        <v>143971687.97999999</v>
      </c>
      <c r="D28" s="21">
        <f t="shared" ref="D28:O28" si="0">SUM(D7:D27)</f>
        <v>12604078.48</v>
      </c>
      <c r="E28" s="21">
        <f t="shared" si="0"/>
        <v>12705550.99</v>
      </c>
      <c r="F28" s="21">
        <f t="shared" si="0"/>
        <v>12705550.99</v>
      </c>
      <c r="G28" s="21">
        <f t="shared" si="0"/>
        <v>12705550.99</v>
      </c>
      <c r="H28" s="21">
        <f t="shared" si="0"/>
        <v>12373088.67</v>
      </c>
      <c r="I28" s="21">
        <f t="shared" si="0"/>
        <v>12373088.67</v>
      </c>
      <c r="J28" s="21">
        <f t="shared" si="0"/>
        <v>11327711.370000001</v>
      </c>
      <c r="K28" s="21">
        <f t="shared" si="0"/>
        <v>11395373.57</v>
      </c>
      <c r="L28" s="21">
        <f t="shared" si="0"/>
        <v>11445423.577500001</v>
      </c>
      <c r="M28" s="21">
        <f t="shared" si="0"/>
        <v>11445423.577500001</v>
      </c>
      <c r="N28" s="21">
        <f t="shared" si="0"/>
        <v>11445423.577500001</v>
      </c>
      <c r="O28" s="21">
        <f t="shared" si="0"/>
        <v>11445423.517499996</v>
      </c>
      <c r="P28" s="29"/>
    </row>
    <row r="30" spans="1:17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</sheetData>
  <mergeCells count="6">
    <mergeCell ref="A28:B28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0"/>
  <sheetViews>
    <sheetView tabSelected="1" zoomScale="90" zoomScaleNormal="90" workbookViewId="0">
      <selection activeCell="T13" sqref="T13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5" width="14.5703125" customWidth="1"/>
    <col min="16" max="16" width="15.7109375" customWidth="1"/>
  </cols>
  <sheetData>
    <row r="1" spans="1:17">
      <c r="N1" s="52" t="s">
        <v>40</v>
      </c>
      <c r="O1" s="52"/>
    </row>
    <row r="2" spans="1:17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3" t="s">
        <v>44</v>
      </c>
      <c r="M2" s="53"/>
      <c r="N2" s="53"/>
      <c r="O2" s="53"/>
    </row>
    <row r="3" spans="1:17" ht="18.75">
      <c r="A3" s="12"/>
      <c r="B3" s="54" t="s">
        <v>39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17" ht="15" customHeight="1">
      <c r="A5" s="55" t="s">
        <v>0</v>
      </c>
      <c r="B5" s="57" t="s">
        <v>37</v>
      </c>
      <c r="C5" s="49" t="s">
        <v>22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1"/>
    </row>
    <row r="6" spans="1:17">
      <c r="A6" s="56"/>
      <c r="B6" s="58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17">
      <c r="A7" s="14">
        <v>1</v>
      </c>
      <c r="B7" s="8" t="s">
        <v>1</v>
      </c>
      <c r="C7" s="6">
        <v>4618034.2300000004</v>
      </c>
      <c r="D7" s="5">
        <v>367493.57</v>
      </c>
      <c r="E7" s="5">
        <v>368773.22</v>
      </c>
      <c r="F7" s="5">
        <v>368773.22</v>
      </c>
      <c r="G7" s="5">
        <v>368773.22</v>
      </c>
      <c r="H7" s="5">
        <v>368773.22</v>
      </c>
      <c r="I7" s="5">
        <v>368773.22</v>
      </c>
      <c r="J7" s="5">
        <v>401112.42</v>
      </c>
      <c r="K7" s="5">
        <v>401112.42</v>
      </c>
      <c r="L7" s="5">
        <v>401112.42</v>
      </c>
      <c r="M7" s="5">
        <v>401112.42</v>
      </c>
      <c r="N7" s="5">
        <v>401112.42</v>
      </c>
      <c r="O7" s="5">
        <v>401112.46000000177</v>
      </c>
      <c r="P7" s="23"/>
      <c r="Q7" s="23"/>
    </row>
    <row r="8" spans="1:17" s="1" customFormat="1">
      <c r="A8" s="28">
        <v>2</v>
      </c>
      <c r="B8" s="26" t="s">
        <v>41</v>
      </c>
      <c r="C8" s="6">
        <v>2453644.35</v>
      </c>
      <c r="D8" s="5">
        <v>181030.44999999998</v>
      </c>
      <c r="E8" s="5">
        <v>223291.14</v>
      </c>
      <c r="F8" s="5">
        <v>223291.14</v>
      </c>
      <c r="G8" s="5">
        <v>223291.14</v>
      </c>
      <c r="H8" s="5">
        <v>206117.53</v>
      </c>
      <c r="I8" s="5">
        <v>206117.53</v>
      </c>
      <c r="J8" s="5">
        <v>198417.58000000002</v>
      </c>
      <c r="K8" s="5">
        <v>198417.58000000002</v>
      </c>
      <c r="L8" s="5">
        <v>198417.58000000002</v>
      </c>
      <c r="M8" s="5">
        <v>198417.58000000002</v>
      </c>
      <c r="N8" s="5">
        <v>198417.58000000002</v>
      </c>
      <c r="O8" s="5">
        <v>198417.5199999992</v>
      </c>
      <c r="P8" s="23"/>
      <c r="Q8" s="23"/>
    </row>
    <row r="9" spans="1:17">
      <c r="A9" s="14">
        <v>3</v>
      </c>
      <c r="B9" s="8" t="s">
        <v>2</v>
      </c>
      <c r="C9" s="6">
        <v>343426.76</v>
      </c>
      <c r="D9" s="5">
        <v>31438.68</v>
      </c>
      <c r="E9" s="5">
        <v>31399.85</v>
      </c>
      <c r="F9" s="5">
        <v>31399.85</v>
      </c>
      <c r="G9" s="5">
        <v>31399.85</v>
      </c>
      <c r="H9" s="5">
        <v>30311.62</v>
      </c>
      <c r="I9" s="5">
        <v>30311.62</v>
      </c>
      <c r="J9" s="5">
        <v>26194.22</v>
      </c>
      <c r="K9" s="5">
        <v>26194.22</v>
      </c>
      <c r="L9" s="5">
        <v>26194.22</v>
      </c>
      <c r="M9" s="5">
        <v>26194.22</v>
      </c>
      <c r="N9" s="5">
        <v>26194.22</v>
      </c>
      <c r="O9" s="5">
        <v>26194.190000000031</v>
      </c>
      <c r="P9" s="23"/>
      <c r="Q9" s="23"/>
    </row>
    <row r="10" spans="1:17">
      <c r="A10" s="14">
        <v>4</v>
      </c>
      <c r="B10" s="8" t="s">
        <v>3</v>
      </c>
      <c r="C10" s="6">
        <v>6550001.8600000003</v>
      </c>
      <c r="D10" s="5">
        <v>566818.56999999995</v>
      </c>
      <c r="E10" s="5">
        <v>567710.59</v>
      </c>
      <c r="F10" s="5">
        <v>567710.59</v>
      </c>
      <c r="G10" s="5">
        <v>567710.59</v>
      </c>
      <c r="H10" s="5">
        <v>535006.47</v>
      </c>
      <c r="I10" s="5">
        <v>535006.47</v>
      </c>
      <c r="J10" s="5">
        <v>535006.44000000006</v>
      </c>
      <c r="K10" s="5">
        <v>535006.44000000006</v>
      </c>
      <c r="L10" s="5">
        <v>535006.44000000006</v>
      </c>
      <c r="M10" s="5">
        <v>535006.44000000006</v>
      </c>
      <c r="N10" s="5">
        <v>535006.44000000006</v>
      </c>
      <c r="O10" s="5">
        <v>535006.38000000117</v>
      </c>
      <c r="P10" s="23"/>
      <c r="Q10" s="23"/>
    </row>
    <row r="11" spans="1:17" ht="19.5" customHeight="1">
      <c r="A11" s="28">
        <v>5</v>
      </c>
      <c r="B11" s="8" t="s">
        <v>4</v>
      </c>
      <c r="C11" s="6">
        <v>2965947</v>
      </c>
      <c r="D11" s="5">
        <v>269151.32</v>
      </c>
      <c r="E11" s="5">
        <v>271004.96999999997</v>
      </c>
      <c r="F11" s="5">
        <v>271004.96999999997</v>
      </c>
      <c r="G11" s="5">
        <v>271004.96999999997</v>
      </c>
      <c r="H11" s="5">
        <v>271004.96999999997</v>
      </c>
      <c r="I11" s="5">
        <v>271004.96999999997</v>
      </c>
      <c r="J11" s="5">
        <v>223628.46</v>
      </c>
      <c r="K11" s="5">
        <v>223628.46</v>
      </c>
      <c r="L11" s="5">
        <v>223628.46</v>
      </c>
      <c r="M11" s="5">
        <v>223628.46</v>
      </c>
      <c r="N11" s="5">
        <v>223628.46</v>
      </c>
      <c r="O11" s="5">
        <v>223628.53000000046</v>
      </c>
      <c r="P11" s="23"/>
      <c r="Q11" s="23"/>
    </row>
    <row r="12" spans="1:17">
      <c r="A12" s="14">
        <v>6</v>
      </c>
      <c r="B12" s="8" t="s">
        <v>5</v>
      </c>
      <c r="C12" s="6">
        <v>379340.81</v>
      </c>
      <c r="D12" s="5">
        <v>379340.81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23"/>
      <c r="Q12" s="23"/>
    </row>
    <row r="13" spans="1:17" s="34" customFormat="1">
      <c r="A13" s="31">
        <v>7</v>
      </c>
      <c r="B13" s="32" t="s">
        <v>42</v>
      </c>
      <c r="C13" s="37">
        <v>10679584</v>
      </c>
      <c r="D13" s="38">
        <v>979454.37</v>
      </c>
      <c r="E13" s="38">
        <v>979547.6</v>
      </c>
      <c r="F13" s="38">
        <v>979547.6</v>
      </c>
      <c r="G13" s="38">
        <v>979547.6</v>
      </c>
      <c r="H13" s="38">
        <v>979547.6</v>
      </c>
      <c r="I13" s="38">
        <v>979547.6</v>
      </c>
      <c r="J13" s="38">
        <v>687708.27</v>
      </c>
      <c r="K13" s="38">
        <v>687708.27</v>
      </c>
      <c r="L13" s="38">
        <v>856743.78250000102</v>
      </c>
      <c r="M13" s="38">
        <v>856743.78250000102</v>
      </c>
      <c r="N13" s="38">
        <v>856743.78250000102</v>
      </c>
      <c r="O13" s="38">
        <v>856743.74249999935</v>
      </c>
      <c r="P13" s="33"/>
      <c r="Q13" s="33"/>
    </row>
    <row r="14" spans="1:17" s="34" customFormat="1">
      <c r="A14" s="31">
        <v>8</v>
      </c>
      <c r="B14" s="32" t="s">
        <v>6</v>
      </c>
      <c r="C14" s="37">
        <v>22302.799999999999</v>
      </c>
      <c r="D14" s="38">
        <v>22302.799999999999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  <c r="P14" s="33"/>
      <c r="Q14" s="33"/>
    </row>
    <row r="15" spans="1:17" s="34" customFormat="1" ht="30">
      <c r="A15" s="31">
        <v>9</v>
      </c>
      <c r="B15" s="32" t="s">
        <v>7</v>
      </c>
      <c r="C15" s="37">
        <v>8650619</v>
      </c>
      <c r="D15" s="38">
        <v>551723.80000000005</v>
      </c>
      <c r="E15" s="38">
        <v>549655.02</v>
      </c>
      <c r="F15" s="38">
        <v>549655.02</v>
      </c>
      <c r="G15" s="38">
        <v>549655.02</v>
      </c>
      <c r="H15" s="38">
        <v>806241.28000000003</v>
      </c>
      <c r="I15" s="38">
        <v>806241.28000000003</v>
      </c>
      <c r="J15" s="38">
        <v>806241.28000000003</v>
      </c>
      <c r="K15" s="38">
        <v>806241.28000000003</v>
      </c>
      <c r="L15" s="38">
        <v>806241.28000000003</v>
      </c>
      <c r="M15" s="38">
        <v>806241.28000000003</v>
      </c>
      <c r="N15" s="38">
        <v>806241.28000000003</v>
      </c>
      <c r="O15" s="38">
        <v>806241.17999999924</v>
      </c>
      <c r="P15" s="33"/>
      <c r="Q15" s="33"/>
    </row>
    <row r="16" spans="1:17" s="34" customFormat="1">
      <c r="A16" s="31">
        <v>10</v>
      </c>
      <c r="B16" s="32" t="s">
        <v>8</v>
      </c>
      <c r="C16" s="37">
        <v>4935308</v>
      </c>
      <c r="D16" s="38">
        <v>478227.17</v>
      </c>
      <c r="E16" s="38">
        <v>472381.58</v>
      </c>
      <c r="F16" s="38">
        <v>472381.58</v>
      </c>
      <c r="G16" s="38">
        <v>472381.58</v>
      </c>
      <c r="H16" s="38">
        <v>471496.05</v>
      </c>
      <c r="I16" s="38">
        <v>471496.05</v>
      </c>
      <c r="J16" s="38">
        <v>349490.66</v>
      </c>
      <c r="K16" s="38">
        <v>349490.66</v>
      </c>
      <c r="L16" s="38">
        <v>349490.66</v>
      </c>
      <c r="M16" s="38">
        <v>349490.66</v>
      </c>
      <c r="N16" s="38">
        <v>349490.66</v>
      </c>
      <c r="O16" s="38">
        <v>349490.69000000035</v>
      </c>
      <c r="P16" s="33"/>
      <c r="Q16" s="33"/>
    </row>
    <row r="17" spans="1:17" s="34" customFormat="1" ht="30">
      <c r="A17" s="31">
        <v>11</v>
      </c>
      <c r="B17" s="32" t="s">
        <v>9</v>
      </c>
      <c r="C17" s="37">
        <v>9176405</v>
      </c>
      <c r="D17" s="38">
        <v>711311.2</v>
      </c>
      <c r="E17" s="38">
        <v>713083.8</v>
      </c>
      <c r="F17" s="38">
        <v>713083.8</v>
      </c>
      <c r="G17" s="38">
        <v>713083.8</v>
      </c>
      <c r="H17" s="38">
        <v>713083.8</v>
      </c>
      <c r="I17" s="38">
        <v>713083.8</v>
      </c>
      <c r="J17" s="38">
        <v>816612.46</v>
      </c>
      <c r="K17" s="38">
        <v>816612.46</v>
      </c>
      <c r="L17" s="38">
        <v>816612.46</v>
      </c>
      <c r="M17" s="38">
        <v>816612.46</v>
      </c>
      <c r="N17" s="38">
        <v>816612.46</v>
      </c>
      <c r="O17" s="38">
        <v>816612.50000000186</v>
      </c>
      <c r="P17" s="33"/>
      <c r="Q17" s="33"/>
    </row>
    <row r="18" spans="1:17" s="34" customFormat="1">
      <c r="A18" s="31">
        <v>12</v>
      </c>
      <c r="B18" s="45" t="s">
        <v>24</v>
      </c>
      <c r="C18" s="37">
        <v>148922.63</v>
      </c>
      <c r="D18" s="38">
        <v>148922.63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3"/>
      <c r="Q18" s="33"/>
    </row>
    <row r="19" spans="1:17" s="34" customFormat="1">
      <c r="A19" s="31">
        <v>13</v>
      </c>
      <c r="B19" s="32" t="s">
        <v>10</v>
      </c>
      <c r="C19" s="37">
        <v>13095777</v>
      </c>
      <c r="D19" s="38">
        <v>1150759.33</v>
      </c>
      <c r="E19" s="38">
        <v>1151580.97</v>
      </c>
      <c r="F19" s="38">
        <v>1151580.97</v>
      </c>
      <c r="G19" s="38">
        <v>1151580.97</v>
      </c>
      <c r="H19" s="38">
        <v>1128764.47</v>
      </c>
      <c r="I19" s="38">
        <v>1128764.47</v>
      </c>
      <c r="J19" s="38">
        <v>1038790.98</v>
      </c>
      <c r="K19" s="38">
        <v>1038790.98</v>
      </c>
      <c r="L19" s="38">
        <v>1038790.98</v>
      </c>
      <c r="M19" s="38">
        <v>1038790.98</v>
      </c>
      <c r="N19" s="38">
        <v>1038790.98</v>
      </c>
      <c r="O19" s="38">
        <v>1038790.9199999981</v>
      </c>
      <c r="P19" s="33"/>
      <c r="Q19" s="33"/>
    </row>
    <row r="20" spans="1:17" s="34" customFormat="1">
      <c r="A20" s="31">
        <v>14</v>
      </c>
      <c r="B20" s="32" t="s">
        <v>11</v>
      </c>
      <c r="C20" s="37">
        <v>5028672</v>
      </c>
      <c r="D20" s="38">
        <v>322859.97000000003</v>
      </c>
      <c r="E20" s="38">
        <v>450884.46</v>
      </c>
      <c r="F20" s="38">
        <v>450884.46</v>
      </c>
      <c r="G20" s="38">
        <v>450884.46</v>
      </c>
      <c r="H20" s="38">
        <v>436724.75</v>
      </c>
      <c r="I20" s="38">
        <v>436724.75</v>
      </c>
      <c r="J20" s="38">
        <v>413284.86</v>
      </c>
      <c r="K20" s="38">
        <v>413284.86</v>
      </c>
      <c r="L20" s="38">
        <v>413284.86</v>
      </c>
      <c r="M20" s="38">
        <v>413284.86</v>
      </c>
      <c r="N20" s="38">
        <v>413284.86</v>
      </c>
      <c r="O20" s="38">
        <v>413284.85000000079</v>
      </c>
      <c r="P20" s="33"/>
      <c r="Q20" s="33"/>
    </row>
    <row r="21" spans="1:17" s="34" customFormat="1">
      <c r="A21" s="31">
        <v>15</v>
      </c>
      <c r="B21" s="32" t="s">
        <v>12</v>
      </c>
      <c r="C21" s="37">
        <v>7037727.0499999998</v>
      </c>
      <c r="D21" s="38">
        <v>612566.21</v>
      </c>
      <c r="E21" s="38">
        <v>611507.75</v>
      </c>
      <c r="F21" s="38">
        <v>611507.75</v>
      </c>
      <c r="G21" s="38">
        <v>611507.75</v>
      </c>
      <c r="H21" s="38">
        <v>599042.74</v>
      </c>
      <c r="I21" s="38">
        <v>599042.74</v>
      </c>
      <c r="J21" s="38">
        <v>565425.36</v>
      </c>
      <c r="K21" s="38">
        <v>565425.36</v>
      </c>
      <c r="L21" s="38">
        <v>565425.36</v>
      </c>
      <c r="M21" s="38">
        <v>565425.36</v>
      </c>
      <c r="N21" s="38">
        <v>565425.36</v>
      </c>
      <c r="O21" s="38">
        <v>565425.30999999994</v>
      </c>
      <c r="P21" s="33"/>
      <c r="Q21" s="33"/>
    </row>
    <row r="22" spans="1:17" s="34" customFormat="1">
      <c r="A22" s="31">
        <v>16</v>
      </c>
      <c r="B22" s="32" t="s">
        <v>13</v>
      </c>
      <c r="C22" s="37">
        <v>2115308.5</v>
      </c>
      <c r="D22" s="38">
        <v>413059.61</v>
      </c>
      <c r="E22" s="38">
        <v>158706.04</v>
      </c>
      <c r="F22" s="38">
        <v>158706.04</v>
      </c>
      <c r="G22" s="38">
        <v>158706.04</v>
      </c>
      <c r="H22" s="38">
        <v>158706.03</v>
      </c>
      <c r="I22" s="38">
        <v>158706.03</v>
      </c>
      <c r="J22" s="38">
        <v>151453.12</v>
      </c>
      <c r="K22" s="38">
        <v>151453.12</v>
      </c>
      <c r="L22" s="38">
        <v>151453.12</v>
      </c>
      <c r="M22" s="38">
        <v>151453.12</v>
      </c>
      <c r="N22" s="38">
        <v>151453.12</v>
      </c>
      <c r="O22" s="38">
        <v>151453.10999999999</v>
      </c>
      <c r="P22" s="33"/>
      <c r="Q22" s="33"/>
    </row>
    <row r="23" spans="1:17" s="34" customFormat="1">
      <c r="A23" s="31">
        <v>17</v>
      </c>
      <c r="B23" s="32" t="s">
        <v>17</v>
      </c>
      <c r="C23" s="37">
        <v>4565776.5</v>
      </c>
      <c r="D23" s="38">
        <v>379101.06</v>
      </c>
      <c r="E23" s="38">
        <v>404959.45</v>
      </c>
      <c r="F23" s="38">
        <v>404959.45</v>
      </c>
      <c r="G23" s="38">
        <v>404959.45</v>
      </c>
      <c r="H23" s="38">
        <v>404959.45</v>
      </c>
      <c r="I23" s="38">
        <v>404959.45</v>
      </c>
      <c r="J23" s="38">
        <v>360313.02</v>
      </c>
      <c r="K23" s="38">
        <v>360313.02</v>
      </c>
      <c r="L23" s="38">
        <v>360313.02</v>
      </c>
      <c r="M23" s="38">
        <v>360313.02</v>
      </c>
      <c r="N23" s="38">
        <v>360313.02</v>
      </c>
      <c r="O23" s="38">
        <v>360313.08999999892</v>
      </c>
      <c r="P23" s="33"/>
      <c r="Q23" s="33"/>
    </row>
    <row r="24" spans="1:17" s="34" customFormat="1">
      <c r="A24" s="31">
        <v>18</v>
      </c>
      <c r="B24" s="32" t="s">
        <v>43</v>
      </c>
      <c r="C24" s="37">
        <v>74394</v>
      </c>
      <c r="D24" s="38">
        <v>7050.29</v>
      </c>
      <c r="E24" s="38">
        <v>7006.06</v>
      </c>
      <c r="F24" s="38">
        <v>7006.06</v>
      </c>
      <c r="G24" s="38">
        <v>7006.06</v>
      </c>
      <c r="H24" s="38">
        <v>6765.05</v>
      </c>
      <c r="I24" s="38">
        <v>6765.05</v>
      </c>
      <c r="J24" s="38">
        <v>5028.58</v>
      </c>
      <c r="K24" s="38">
        <v>5403.58</v>
      </c>
      <c r="L24" s="38">
        <v>5590.8275000000003</v>
      </c>
      <c r="M24" s="38">
        <v>5590.8275000000003</v>
      </c>
      <c r="N24" s="38">
        <v>5590.8275000000003</v>
      </c>
      <c r="O24" s="38">
        <v>5590.7875000000049</v>
      </c>
      <c r="P24" s="33"/>
      <c r="Q24" s="33"/>
    </row>
    <row r="25" spans="1:17" s="34" customFormat="1">
      <c r="A25" s="31">
        <v>19</v>
      </c>
      <c r="B25" s="32" t="s">
        <v>14</v>
      </c>
      <c r="C25" s="37">
        <v>7942395</v>
      </c>
      <c r="D25" s="38">
        <v>757340.45</v>
      </c>
      <c r="E25" s="38">
        <v>757723.96</v>
      </c>
      <c r="F25" s="38">
        <v>757723.96</v>
      </c>
      <c r="G25" s="38">
        <v>757723.96</v>
      </c>
      <c r="H25" s="38">
        <v>717610.85</v>
      </c>
      <c r="I25" s="38">
        <v>717610.85</v>
      </c>
      <c r="J25" s="38">
        <v>579443.5</v>
      </c>
      <c r="K25" s="38">
        <v>579443.5</v>
      </c>
      <c r="L25" s="38">
        <v>579443.5</v>
      </c>
      <c r="M25" s="38">
        <v>579443.5</v>
      </c>
      <c r="N25" s="38">
        <v>579443.5</v>
      </c>
      <c r="O25" s="38">
        <v>579443.46999999974</v>
      </c>
      <c r="P25" s="33"/>
      <c r="Q25" s="33"/>
    </row>
    <row r="26" spans="1:17" s="34" customFormat="1">
      <c r="A26" s="31">
        <v>20</v>
      </c>
      <c r="B26" s="32" t="s">
        <v>15</v>
      </c>
      <c r="C26" s="37">
        <v>15184.92</v>
      </c>
      <c r="D26" s="38">
        <v>15184.92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3"/>
      <c r="Q26" s="33"/>
    </row>
    <row r="27" spans="1:17" s="34" customFormat="1">
      <c r="A27" s="31">
        <v>21</v>
      </c>
      <c r="B27" s="32" t="s">
        <v>16</v>
      </c>
      <c r="C27" s="37">
        <v>11493250.720000001</v>
      </c>
      <c r="D27" s="38">
        <v>487841.47</v>
      </c>
      <c r="E27" s="38">
        <v>1034651.03</v>
      </c>
      <c r="F27" s="38">
        <v>1034651.03</v>
      </c>
      <c r="G27" s="38">
        <v>1034651.03</v>
      </c>
      <c r="H27" s="38">
        <v>1022692.5700000001</v>
      </c>
      <c r="I27" s="38">
        <v>1022692.5700000001</v>
      </c>
      <c r="J27" s="38">
        <v>976011.84</v>
      </c>
      <c r="K27" s="38">
        <v>976011.84</v>
      </c>
      <c r="L27" s="38">
        <v>976011.84</v>
      </c>
      <c r="M27" s="38">
        <v>976011.84</v>
      </c>
      <c r="N27" s="38">
        <v>976011.84</v>
      </c>
      <c r="O27" s="38">
        <v>976011.82000000111</v>
      </c>
      <c r="P27" s="33"/>
      <c r="Q27" s="33"/>
    </row>
    <row r="28" spans="1:17" s="41" customFormat="1" ht="24" customHeight="1">
      <c r="A28" s="59" t="s">
        <v>18</v>
      </c>
      <c r="B28" s="60"/>
      <c r="C28" s="39">
        <f>SUM(C7:C27)</f>
        <v>102292022.13</v>
      </c>
      <c r="D28" s="39">
        <f t="shared" ref="D28:O28" si="0">SUM(D7:D27)</f>
        <v>8832978.6799999997</v>
      </c>
      <c r="E28" s="39">
        <f t="shared" si="0"/>
        <v>8753867.4899999984</v>
      </c>
      <c r="F28" s="39">
        <f t="shared" si="0"/>
        <v>8753867.4899999984</v>
      </c>
      <c r="G28" s="39">
        <f t="shared" si="0"/>
        <v>8753867.4899999984</v>
      </c>
      <c r="H28" s="39">
        <f t="shared" si="0"/>
        <v>8856848.4499999993</v>
      </c>
      <c r="I28" s="39">
        <f t="shared" si="0"/>
        <v>8856848.4499999993</v>
      </c>
      <c r="J28" s="39">
        <f t="shared" si="0"/>
        <v>8134163.0500000007</v>
      </c>
      <c r="K28" s="39">
        <f t="shared" si="0"/>
        <v>8134538.0500000007</v>
      </c>
      <c r="L28" s="39">
        <f t="shared" si="0"/>
        <v>8303760.8100000015</v>
      </c>
      <c r="M28" s="39">
        <f t="shared" si="0"/>
        <v>8303760.8100000015</v>
      </c>
      <c r="N28" s="39">
        <f t="shared" si="0"/>
        <v>8303760.8100000015</v>
      </c>
      <c r="O28" s="39">
        <f t="shared" si="0"/>
        <v>8303760.5500000017</v>
      </c>
      <c r="P28" s="46"/>
    </row>
    <row r="29" spans="1:17" s="34" customFormat="1">
      <c r="A29" s="42"/>
      <c r="C29" s="44"/>
    </row>
    <row r="30" spans="1:17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</sheetData>
  <mergeCells count="7">
    <mergeCell ref="A28:B28"/>
    <mergeCell ref="L2:O2"/>
    <mergeCell ref="N1:O1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73"/>
  <sheetViews>
    <sheetView zoomScale="90" zoomScaleNormal="90" workbookViewId="0">
      <selection activeCell="C29" sqref="C29:O30"/>
    </sheetView>
  </sheetViews>
  <sheetFormatPr defaultRowHeight="15"/>
  <cols>
    <col min="1" max="1" width="7.42578125" style="15" customWidth="1"/>
    <col min="2" max="2" width="27" customWidth="1"/>
    <col min="3" max="3" width="19.140625" style="19" customWidth="1"/>
    <col min="4" max="4" width="16.42578125" customWidth="1"/>
    <col min="5" max="6" width="16.140625" customWidth="1"/>
    <col min="7" max="7" width="15.140625" customWidth="1"/>
    <col min="8" max="8" width="17.42578125" customWidth="1"/>
    <col min="9" max="10" width="17" customWidth="1"/>
    <col min="11" max="12" width="17.28515625" customWidth="1"/>
    <col min="13" max="13" width="15" customWidth="1"/>
    <col min="14" max="14" width="16.140625" customWidth="1"/>
    <col min="15" max="15" width="15.42578125" customWidth="1"/>
    <col min="16" max="16" width="19.140625" customWidth="1"/>
    <col min="17" max="17" width="13" customWidth="1"/>
    <col min="18" max="18" width="11.7109375" customWidth="1"/>
    <col min="19" max="28" width="11.140625" customWidth="1"/>
    <col min="29" max="43" width="9.140625" customWidth="1"/>
    <col min="44" max="44" width="20.7109375" customWidth="1"/>
    <col min="45" max="45" width="16.28515625" customWidth="1"/>
    <col min="46" max="46" width="13.140625" customWidth="1"/>
  </cols>
  <sheetData>
    <row r="1" spans="1:46">
      <c r="N1" s="52" t="s">
        <v>40</v>
      </c>
      <c r="O1" s="52"/>
    </row>
    <row r="2" spans="1:46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3" t="str">
        <f>макс!L2</f>
        <v>Утверждено на заседании Комиссии по разработке Территориальной программы ОМС от  25 сентября 2023года</v>
      </c>
      <c r="M2" s="53"/>
      <c r="N2" s="53"/>
      <c r="O2" s="53"/>
    </row>
    <row r="3" spans="1:46" ht="18.75">
      <c r="A3" s="12"/>
      <c r="B3" s="54" t="s">
        <v>39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4" spans="1:46" ht="36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23</v>
      </c>
    </row>
    <row r="5" spans="1:46" ht="15" customHeight="1">
      <c r="A5" s="55" t="s">
        <v>0</v>
      </c>
      <c r="B5" s="57" t="s">
        <v>37</v>
      </c>
      <c r="C5" s="49" t="s">
        <v>38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1"/>
    </row>
    <row r="6" spans="1:46">
      <c r="A6" s="56"/>
      <c r="B6" s="58"/>
      <c r="C6" s="18" t="s">
        <v>19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4" t="s">
        <v>32</v>
      </c>
      <c r="L6" s="4" t="s">
        <v>33</v>
      </c>
      <c r="M6" s="4" t="s">
        <v>34</v>
      </c>
      <c r="N6" s="4" t="s">
        <v>35</v>
      </c>
      <c r="O6" s="4" t="s">
        <v>36</v>
      </c>
    </row>
    <row r="7" spans="1:46">
      <c r="A7" s="14">
        <v>1</v>
      </c>
      <c r="B7" s="8" t="s">
        <v>1</v>
      </c>
      <c r="C7" s="6">
        <f>согаз!C7+капитал!C7+макс!C7</f>
        <v>9315320</v>
      </c>
      <c r="D7" s="5">
        <f>согаз!D7+капитал!D7+макс!D7</f>
        <v>743660</v>
      </c>
      <c r="E7" s="5">
        <f>согаз!E7+капитал!E7+макс!E7</f>
        <v>743660</v>
      </c>
      <c r="F7" s="5">
        <f>согаз!F7+капитал!F7+макс!F7</f>
        <v>743660</v>
      </c>
      <c r="G7" s="5">
        <f>согаз!G7+капитал!G7+макс!G7</f>
        <v>743660</v>
      </c>
      <c r="H7" s="5">
        <f>согаз!H7+капитал!H7+макс!H7</f>
        <v>743660</v>
      </c>
      <c r="I7" s="5">
        <f>согаз!I7+капитал!I7+макс!I7</f>
        <v>743660</v>
      </c>
      <c r="J7" s="5">
        <f>согаз!J7+капитал!J7+макс!J7</f>
        <v>808893.33000000007</v>
      </c>
      <c r="K7" s="5">
        <f>согаз!K7+капитал!K7+макс!K7</f>
        <v>808893.33000000007</v>
      </c>
      <c r="L7" s="5">
        <f>согаз!L7+капитал!L7+макс!L7</f>
        <v>808893.33000000007</v>
      </c>
      <c r="M7" s="5">
        <f>согаз!M7+капитал!M7+макс!M7</f>
        <v>808893.33000000007</v>
      </c>
      <c r="N7" s="5">
        <f>согаз!N7+капитал!N7+макс!N7</f>
        <v>808893.33000000007</v>
      </c>
      <c r="O7" s="5">
        <f>согаз!O7+капитал!O7+макс!O7</f>
        <v>808893.35000000196</v>
      </c>
      <c r="P7" s="23"/>
      <c r="Q7" s="23"/>
      <c r="Z7" s="23"/>
      <c r="AA7" s="23"/>
      <c r="AB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R7" s="30"/>
      <c r="AS7" s="23"/>
      <c r="AT7" s="24"/>
    </row>
    <row r="8" spans="1:46">
      <c r="A8" s="14">
        <v>2</v>
      </c>
      <c r="B8" s="8" t="s">
        <v>41</v>
      </c>
      <c r="C8" s="6">
        <f>согаз!C8+капитал!C8+макс!C8</f>
        <v>31455265.350000001</v>
      </c>
      <c r="D8" s="5">
        <f>согаз!D8+капитал!D8+макс!D8</f>
        <v>2817403.75</v>
      </c>
      <c r="E8" s="5">
        <f>согаз!E8+капитал!E8+макс!E8</f>
        <v>2817403.75</v>
      </c>
      <c r="F8" s="5">
        <f>согаз!F8+капитал!F8+макс!F8</f>
        <v>2817403.75</v>
      </c>
      <c r="G8" s="5">
        <f>согаз!G8+капитал!G8+макс!G8</f>
        <v>2817403.75</v>
      </c>
      <c r="H8" s="5">
        <f>согаз!H8+капитал!H8+макс!H8</f>
        <v>2597241.25</v>
      </c>
      <c r="I8" s="5">
        <f>согаз!I8+капитал!I8+макс!I8</f>
        <v>2597241.25</v>
      </c>
      <c r="J8" s="5">
        <f>согаз!J8+капитал!J8+макс!J8</f>
        <v>2498527.98</v>
      </c>
      <c r="K8" s="5">
        <f>согаз!K8+капитал!K8+макс!K8</f>
        <v>2498527.98</v>
      </c>
      <c r="L8" s="5">
        <f>согаз!L8+капитал!L8+макс!L8</f>
        <v>2498527.98</v>
      </c>
      <c r="M8" s="5">
        <f>согаз!M8+капитал!M8+макс!M8</f>
        <v>2498527.98</v>
      </c>
      <c r="N8" s="5">
        <f>согаз!N8+капитал!N8+макс!N8</f>
        <v>2498527.98</v>
      </c>
      <c r="O8" s="5">
        <f>согаз!O8+капитал!O8+макс!O8</f>
        <v>2498527.9499999951</v>
      </c>
      <c r="P8" s="23"/>
      <c r="Q8" s="23"/>
      <c r="Z8" s="23"/>
      <c r="AA8" s="23"/>
      <c r="AB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R8" s="30"/>
      <c r="AS8" s="23"/>
      <c r="AT8" s="24"/>
    </row>
    <row r="9" spans="1:46">
      <c r="A9" s="14">
        <v>3</v>
      </c>
      <c r="B9" s="8" t="s">
        <v>2</v>
      </c>
      <c r="C9" s="6">
        <f>согаз!C9+капитал!C9+макс!C9</f>
        <v>13466414.76</v>
      </c>
      <c r="D9" s="5">
        <f>согаз!D9+капитал!D9+макс!D9</f>
        <v>1231375</v>
      </c>
      <c r="E9" s="5">
        <f>согаз!E9+капитал!E9+макс!E9</f>
        <v>1231375</v>
      </c>
      <c r="F9" s="5">
        <f>согаз!F9+капитал!F9+макс!F9</f>
        <v>1231375</v>
      </c>
      <c r="G9" s="5">
        <f>согаз!G9+капитал!G9+макс!G9</f>
        <v>1231375</v>
      </c>
      <c r="H9" s="5">
        <f>согаз!H9+капитал!H9+макс!H9</f>
        <v>1188703.7200000002</v>
      </c>
      <c r="I9" s="5">
        <f>согаз!I9+капитал!I9+макс!I9</f>
        <v>1188703.7200000002</v>
      </c>
      <c r="J9" s="5">
        <f>согаз!J9+капитал!J9+макс!J9</f>
        <v>1027251.22</v>
      </c>
      <c r="K9" s="5">
        <f>согаз!K9+капитал!K9+макс!K9</f>
        <v>1027251.22</v>
      </c>
      <c r="L9" s="5">
        <f>согаз!L9+капитал!L9+макс!L9</f>
        <v>1027251.22</v>
      </c>
      <c r="M9" s="5">
        <f>согаз!M9+капитал!M9+макс!M9</f>
        <v>1027251.22</v>
      </c>
      <c r="N9" s="5">
        <f>согаз!N9+капитал!N9+макс!N9</f>
        <v>1027251.22</v>
      </c>
      <c r="O9" s="5">
        <f>согаз!O9+капитал!O9+макс!O9</f>
        <v>1027251.219999999</v>
      </c>
      <c r="P9" s="23"/>
      <c r="Q9" s="23"/>
      <c r="Z9" s="23"/>
      <c r="AA9" s="23"/>
      <c r="AB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R9" s="30"/>
      <c r="AS9" s="23"/>
      <c r="AT9" s="24"/>
    </row>
    <row r="10" spans="1:46" ht="30">
      <c r="A10" s="14">
        <v>4</v>
      </c>
      <c r="B10" s="8" t="s">
        <v>3</v>
      </c>
      <c r="C10" s="6">
        <f>согаз!C10+капитал!C10+макс!C10</f>
        <v>11968452.859999999</v>
      </c>
      <c r="D10" s="5">
        <f>согаз!D10+капитал!D10+макс!D10</f>
        <v>1037210</v>
      </c>
      <c r="E10" s="5">
        <f>согаз!E10+капитал!E10+макс!E10</f>
        <v>1037210</v>
      </c>
      <c r="F10" s="5">
        <f>согаз!F10+капитал!F10+макс!F10</f>
        <v>1037210</v>
      </c>
      <c r="G10" s="5">
        <f>согаз!G10+капитал!G10+макс!G10</f>
        <v>1037210</v>
      </c>
      <c r="H10" s="5">
        <f>согаз!H10+капитал!H10+макс!H10</f>
        <v>977451.6</v>
      </c>
      <c r="I10" s="5">
        <f>согаз!I10+капитал!I10+макс!I10</f>
        <v>977451.6</v>
      </c>
      <c r="J10" s="5">
        <f>согаз!J10+капитал!J10+макс!J10</f>
        <v>977451.62000000011</v>
      </c>
      <c r="K10" s="5">
        <f>согаз!K10+капитал!K10+макс!K10</f>
        <v>977451.62000000011</v>
      </c>
      <c r="L10" s="5">
        <f>согаз!L10+капитал!L10+макс!L10</f>
        <v>977451.62000000011</v>
      </c>
      <c r="M10" s="5">
        <f>согаз!M10+капитал!M10+макс!M10</f>
        <v>977451.62000000011</v>
      </c>
      <c r="N10" s="5">
        <f>согаз!N10+капитал!N10+макс!N10</f>
        <v>977451.62000000011</v>
      </c>
      <c r="O10" s="5">
        <f>согаз!O10+капитал!O10+макс!O10</f>
        <v>977451.5600000018</v>
      </c>
      <c r="P10" s="23"/>
      <c r="Q10" s="23"/>
      <c r="Z10" s="23"/>
      <c r="AA10" s="23"/>
      <c r="AB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R10" s="30"/>
      <c r="AS10" s="23"/>
      <c r="AT10" s="24"/>
    </row>
    <row r="11" spans="1:46" s="34" customFormat="1" ht="30">
      <c r="A11" s="31">
        <v>5</v>
      </c>
      <c r="B11" s="32" t="s">
        <v>4</v>
      </c>
      <c r="C11" s="37">
        <f>согаз!C11+капитал!C11+макс!C11</f>
        <v>10822210</v>
      </c>
      <c r="D11" s="38">
        <f>согаз!D11+капитал!D11+макс!D11</f>
        <v>988285</v>
      </c>
      <c r="E11" s="38">
        <f>согаз!E11+капитал!E11+макс!E11</f>
        <v>988285</v>
      </c>
      <c r="F11" s="38">
        <f>согаз!F11+капитал!F11+макс!F11</f>
        <v>988285</v>
      </c>
      <c r="G11" s="38">
        <f>согаз!G11+капитал!G11+макс!G11</f>
        <v>988285</v>
      </c>
      <c r="H11" s="38">
        <f>согаз!H11+капитал!H11+макс!H11</f>
        <v>988285</v>
      </c>
      <c r="I11" s="38">
        <f>согаз!I11+капитал!I11+макс!I11</f>
        <v>988285</v>
      </c>
      <c r="J11" s="38">
        <f>согаз!J11+капитал!J11+макс!J11</f>
        <v>815416.66</v>
      </c>
      <c r="K11" s="38">
        <f>согаз!K11+капитал!K11+макс!K11</f>
        <v>815416.66</v>
      </c>
      <c r="L11" s="38">
        <f>согаз!L11+капитал!L11+макс!L11</f>
        <v>815416.66</v>
      </c>
      <c r="M11" s="38">
        <f>согаз!M11+капитал!M11+макс!M11</f>
        <v>815416.66</v>
      </c>
      <c r="N11" s="38">
        <f>согаз!N11+капитал!N11+макс!N11</f>
        <v>815416.66</v>
      </c>
      <c r="O11" s="38">
        <f>согаз!O11+капитал!O11+макс!O11</f>
        <v>815416.700000001</v>
      </c>
      <c r="P11" s="33"/>
      <c r="Q11" s="33"/>
      <c r="Z11" s="33"/>
      <c r="AA11" s="33"/>
      <c r="AB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R11" s="35"/>
      <c r="AS11" s="33"/>
      <c r="AT11" s="36"/>
    </row>
    <row r="12" spans="1:46" s="34" customFormat="1" ht="30">
      <c r="A12" s="31">
        <v>6</v>
      </c>
      <c r="B12" s="32" t="s">
        <v>5</v>
      </c>
      <c r="C12" s="37">
        <f>согаз!C12+капитал!C12+макс!C12</f>
        <v>694735</v>
      </c>
      <c r="D12" s="38">
        <f>согаз!D12+капитал!D12+макс!D12</f>
        <v>694735</v>
      </c>
      <c r="E12" s="38">
        <f>согаз!E12+капитал!E12+макс!E12</f>
        <v>0</v>
      </c>
      <c r="F12" s="38">
        <f>согаз!F12+капитал!F12+макс!F12</f>
        <v>0</v>
      </c>
      <c r="G12" s="38">
        <f>согаз!G12+капитал!G12+макс!G12</f>
        <v>0</v>
      </c>
      <c r="H12" s="38">
        <f>согаз!H12+капитал!H12+макс!H12</f>
        <v>0</v>
      </c>
      <c r="I12" s="38">
        <f>согаз!I12+капитал!I12+макс!I12</f>
        <v>0</v>
      </c>
      <c r="J12" s="38">
        <f>согаз!J12+капитал!J12+макс!J12</f>
        <v>0</v>
      </c>
      <c r="K12" s="38">
        <f>согаз!K12+капитал!K12+макс!K12</f>
        <v>0</v>
      </c>
      <c r="L12" s="38">
        <f>согаз!L12+капитал!L12+макс!L12</f>
        <v>0</v>
      </c>
      <c r="M12" s="38">
        <f>согаз!M12+капитал!M12+макс!M12</f>
        <v>0</v>
      </c>
      <c r="N12" s="38">
        <f>согаз!N12+капитал!N12+макс!N12</f>
        <v>0</v>
      </c>
      <c r="O12" s="38">
        <f>согаз!O12+капитал!O12+макс!O12</f>
        <v>0</v>
      </c>
      <c r="P12" s="33"/>
      <c r="Q12" s="33"/>
      <c r="Z12" s="33"/>
      <c r="AA12" s="33"/>
      <c r="AB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R12" s="35"/>
      <c r="AS12" s="33"/>
      <c r="AT12" s="36"/>
    </row>
    <row r="13" spans="1:46" s="34" customFormat="1">
      <c r="A13" s="31">
        <v>7</v>
      </c>
      <c r="B13" s="32" t="s">
        <v>42</v>
      </c>
      <c r="C13" s="37">
        <f>согаз!C13+капитал!C13+макс!C13</f>
        <v>12055120</v>
      </c>
      <c r="D13" s="38">
        <f>согаз!D13+капитал!D13+макс!D13</f>
        <v>1105705</v>
      </c>
      <c r="E13" s="38">
        <f>согаз!E13+капитал!E13+макс!E13</f>
        <v>1105705</v>
      </c>
      <c r="F13" s="38">
        <f>согаз!F13+капитал!F13+макс!F13</f>
        <v>1105705</v>
      </c>
      <c r="G13" s="38">
        <f>согаз!G13+капитал!G13+макс!G13</f>
        <v>1105705</v>
      </c>
      <c r="H13" s="38">
        <f>согаз!H13+капитал!H13+макс!H13</f>
        <v>1105704.99</v>
      </c>
      <c r="I13" s="38">
        <f>согаз!I13+капитал!I13+макс!I13</f>
        <v>1105704.99</v>
      </c>
      <c r="J13" s="38">
        <f>согаз!J13+капитал!J13+макс!J13</f>
        <v>776276.67</v>
      </c>
      <c r="K13" s="38">
        <f>согаз!K13+капитал!K13+макс!K13</f>
        <v>776276.67</v>
      </c>
      <c r="L13" s="38">
        <f>согаз!L13+капитал!L13+макс!L13</f>
        <v>967084.18000000098</v>
      </c>
      <c r="M13" s="38">
        <f>согаз!M13+капитал!M13+макс!M13</f>
        <v>967084.18000000098</v>
      </c>
      <c r="N13" s="38">
        <f>согаз!N13+капитал!N13+макс!N13</f>
        <v>967084.18000000098</v>
      </c>
      <c r="O13" s="38">
        <f>согаз!O13+капитал!O13+макс!O13</f>
        <v>967084.13999999932</v>
      </c>
      <c r="P13" s="33"/>
      <c r="Q13" s="33"/>
      <c r="Z13" s="33"/>
      <c r="AA13" s="33"/>
      <c r="AB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R13" s="35"/>
      <c r="AS13" s="33"/>
      <c r="AT13" s="36"/>
    </row>
    <row r="14" spans="1:46" s="34" customFormat="1">
      <c r="A14" s="31">
        <v>8</v>
      </c>
      <c r="B14" s="32" t="s">
        <v>6</v>
      </c>
      <c r="C14" s="37">
        <f>согаз!C14+капитал!C14+макс!C14</f>
        <v>596885</v>
      </c>
      <c r="D14" s="38">
        <f>согаз!D14+капитал!D14+макс!D14</f>
        <v>596885</v>
      </c>
      <c r="E14" s="38">
        <f>согаз!E14+капитал!E14+макс!E14</f>
        <v>0</v>
      </c>
      <c r="F14" s="38">
        <f>согаз!F14+капитал!F14+макс!F14</f>
        <v>0</v>
      </c>
      <c r="G14" s="38">
        <f>согаз!G14+капитал!G14+макс!G14</f>
        <v>0</v>
      </c>
      <c r="H14" s="38">
        <f>согаз!H14+капитал!H14+макс!H14</f>
        <v>0</v>
      </c>
      <c r="I14" s="38">
        <f>согаз!I14+капитал!I14+макс!I14</f>
        <v>0</v>
      </c>
      <c r="J14" s="38">
        <f>согаз!J14+капитал!J14+макс!J14</f>
        <v>0</v>
      </c>
      <c r="K14" s="38">
        <f>согаз!K14+капитал!K14+макс!K14</f>
        <v>0</v>
      </c>
      <c r="L14" s="38">
        <f>согаз!L14+капитал!L14+макс!L14</f>
        <v>0</v>
      </c>
      <c r="M14" s="38">
        <f>согаз!M14+капитал!M14+макс!M14</f>
        <v>0</v>
      </c>
      <c r="N14" s="38">
        <f>согаз!N14+капитал!N14+макс!N14</f>
        <v>0</v>
      </c>
      <c r="O14" s="38">
        <f>согаз!O14+капитал!O14+макс!O14</f>
        <v>0</v>
      </c>
      <c r="P14" s="33"/>
      <c r="Q14" s="33"/>
      <c r="Z14" s="33"/>
      <c r="AA14" s="33"/>
      <c r="AB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R14" s="35"/>
      <c r="AS14" s="33"/>
      <c r="AT14" s="36"/>
    </row>
    <row r="15" spans="1:46" s="34" customFormat="1" ht="30">
      <c r="A15" s="31">
        <v>9</v>
      </c>
      <c r="B15" s="32" t="s">
        <v>7</v>
      </c>
      <c r="C15" s="37">
        <f>согаз!C15+капитал!C15+макс!C15</f>
        <v>11546300</v>
      </c>
      <c r="D15" s="38">
        <f>согаз!D15+капитал!D15+макс!D15</f>
        <v>733875</v>
      </c>
      <c r="E15" s="38">
        <f>согаз!E15+капитал!E15+макс!E15</f>
        <v>733875</v>
      </c>
      <c r="F15" s="38">
        <f>согаз!F15+капитал!F15+макс!F15</f>
        <v>733875</v>
      </c>
      <c r="G15" s="38">
        <f>согаз!G15+капитал!G15+макс!G15</f>
        <v>733875</v>
      </c>
      <c r="H15" s="38">
        <f>согаз!H15+капитал!H15+макс!H15</f>
        <v>1076350.01</v>
      </c>
      <c r="I15" s="38">
        <f>согаз!I15+капитал!I15+макс!I15</f>
        <v>1076350.01</v>
      </c>
      <c r="J15" s="38">
        <f>согаз!J15+капитал!J15+макс!J15</f>
        <v>1076350.01</v>
      </c>
      <c r="K15" s="38">
        <f>согаз!K15+капитал!K15+макс!K15</f>
        <v>1076350.01</v>
      </c>
      <c r="L15" s="38">
        <f>согаз!L15+капитал!L15+макс!L15</f>
        <v>1076350.01</v>
      </c>
      <c r="M15" s="38">
        <f>согаз!M15+капитал!M15+макс!M15</f>
        <v>1076350.01</v>
      </c>
      <c r="N15" s="38">
        <f>согаз!N15+капитал!N15+макс!N15</f>
        <v>1076350.01</v>
      </c>
      <c r="O15" s="38">
        <f>согаз!O15+капитал!O15+макс!O15</f>
        <v>1076349.9299999995</v>
      </c>
      <c r="P15" s="33"/>
      <c r="Q15" s="33"/>
      <c r="Z15" s="33"/>
      <c r="AA15" s="33"/>
      <c r="AB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R15" s="35"/>
      <c r="AS15" s="33"/>
      <c r="AT15" s="36"/>
    </row>
    <row r="16" spans="1:46" s="34" customFormat="1">
      <c r="A16" s="31">
        <v>10</v>
      </c>
      <c r="B16" s="32" t="s">
        <v>8</v>
      </c>
      <c r="C16" s="37">
        <f>согаз!C16+капитал!C16+макс!C16</f>
        <v>10225325</v>
      </c>
      <c r="D16" s="38">
        <f>согаз!D16+капитал!D16+макс!D16</f>
        <v>993177.5</v>
      </c>
      <c r="E16" s="38">
        <f>согаз!E16+капитал!E16+макс!E16</f>
        <v>978500</v>
      </c>
      <c r="F16" s="38">
        <f>согаз!F16+капитал!F16+макс!F16</f>
        <v>978500</v>
      </c>
      <c r="G16" s="38">
        <f>согаз!G16+капитал!G16+макс!G16</f>
        <v>978500</v>
      </c>
      <c r="H16" s="38">
        <f>согаз!H16+капитал!H16+макс!H16</f>
        <v>976665.31</v>
      </c>
      <c r="I16" s="38">
        <f>согаз!I16+капитал!I16+макс!I16</f>
        <v>976665.31</v>
      </c>
      <c r="J16" s="38">
        <f>согаз!J16+капитал!J16+макс!J16</f>
        <v>723886.14</v>
      </c>
      <c r="K16" s="38">
        <f>согаз!K16+капитал!K16+макс!K16</f>
        <v>723886.14</v>
      </c>
      <c r="L16" s="38">
        <f>согаз!L16+капитал!L16+макс!L16</f>
        <v>723886.14</v>
      </c>
      <c r="M16" s="38">
        <f>согаз!M16+капитал!M16+макс!M16</f>
        <v>723886.14</v>
      </c>
      <c r="N16" s="38">
        <f>согаз!N16+капитал!N16+макс!N16</f>
        <v>723886.14</v>
      </c>
      <c r="O16" s="38">
        <f>согаз!O16+капитал!O16+макс!O16</f>
        <v>723886.17999999959</v>
      </c>
      <c r="P16" s="33"/>
      <c r="Q16" s="33"/>
      <c r="Z16" s="33"/>
      <c r="AA16" s="33"/>
      <c r="AB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R16" s="35"/>
      <c r="AS16" s="33"/>
      <c r="AT16" s="36"/>
    </row>
    <row r="17" spans="1:46" s="34" customFormat="1" ht="30">
      <c r="A17" s="31">
        <v>11</v>
      </c>
      <c r="B17" s="32" t="s">
        <v>9</v>
      </c>
      <c r="C17" s="37">
        <f>согаз!C17+капитал!C17+макс!C17</f>
        <v>12720500</v>
      </c>
      <c r="D17" s="38">
        <f>согаз!D17+капитал!D17+макс!D17</f>
        <v>988285</v>
      </c>
      <c r="E17" s="38">
        <f>согаз!E17+капитал!E17+макс!E17</f>
        <v>988285</v>
      </c>
      <c r="F17" s="38">
        <f>согаз!F17+капитал!F17+макс!F17</f>
        <v>988285</v>
      </c>
      <c r="G17" s="38">
        <f>согаз!G17+капитал!G17+макс!G17</f>
        <v>988285</v>
      </c>
      <c r="H17" s="38">
        <f>согаз!H17+капитал!H17+макс!H17</f>
        <v>988285</v>
      </c>
      <c r="I17" s="38">
        <f>согаз!I17+капитал!I17+макс!I17</f>
        <v>988285</v>
      </c>
      <c r="J17" s="38">
        <f>согаз!J17+капитал!J17+макс!J17</f>
        <v>1131798.33</v>
      </c>
      <c r="K17" s="38">
        <f>согаз!K17+капитал!K17+макс!K17</f>
        <v>1131798.33</v>
      </c>
      <c r="L17" s="38">
        <f>согаз!L17+капитал!L17+макс!L17</f>
        <v>1131798.33</v>
      </c>
      <c r="M17" s="38">
        <f>согаз!M17+капитал!M17+макс!M17</f>
        <v>1131798.33</v>
      </c>
      <c r="N17" s="38">
        <f>согаз!N17+капитал!N17+макс!N17</f>
        <v>1131798.33</v>
      </c>
      <c r="O17" s="38">
        <f>согаз!O17+капитал!O17+макс!O17</f>
        <v>1131798.350000001</v>
      </c>
      <c r="P17" s="33"/>
      <c r="Q17" s="33"/>
      <c r="Z17" s="33"/>
      <c r="AA17" s="33"/>
      <c r="AB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R17" s="35"/>
      <c r="AS17" s="33"/>
      <c r="AT17" s="36"/>
    </row>
    <row r="18" spans="1:46" s="34" customFormat="1" ht="30">
      <c r="A18" s="31">
        <v>12</v>
      </c>
      <c r="B18" s="32" t="s">
        <v>24</v>
      </c>
      <c r="C18" s="37">
        <f>согаз!C18+капитал!C18+макс!C18</f>
        <v>336041.25</v>
      </c>
      <c r="D18" s="38">
        <f>согаз!D18+капитал!D18+макс!D18</f>
        <v>336041.25</v>
      </c>
      <c r="E18" s="38">
        <f>согаз!E18+капитал!E18+макс!E18</f>
        <v>0</v>
      </c>
      <c r="F18" s="38">
        <f>согаз!F18+капитал!F18+макс!F18</f>
        <v>0</v>
      </c>
      <c r="G18" s="38">
        <f>согаз!G18+капитал!G18+макс!G18</f>
        <v>0</v>
      </c>
      <c r="H18" s="38">
        <f>согаз!H18+капитал!H18+макс!H18</f>
        <v>0</v>
      </c>
      <c r="I18" s="38">
        <f>согаз!I18+капитал!I18+макс!I18</f>
        <v>0</v>
      </c>
      <c r="J18" s="38">
        <f>согаз!J18+капитал!J18+макс!J18</f>
        <v>0</v>
      </c>
      <c r="K18" s="38">
        <f>согаз!K18+капитал!K18+макс!K18</f>
        <v>0</v>
      </c>
      <c r="L18" s="38">
        <f>согаз!L18+капитал!L18+макс!L18</f>
        <v>0</v>
      </c>
      <c r="M18" s="38">
        <f>согаз!M18+капитал!M18+макс!M18</f>
        <v>0</v>
      </c>
      <c r="N18" s="38">
        <f>согаз!N18+капитал!N18+макс!N18</f>
        <v>0</v>
      </c>
      <c r="O18" s="38">
        <f>согаз!O18+капитал!O18+макс!O18</f>
        <v>0</v>
      </c>
      <c r="P18" s="33"/>
      <c r="Q18" s="33"/>
      <c r="Z18" s="33"/>
      <c r="AA18" s="33"/>
      <c r="AB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R18" s="35"/>
      <c r="AS18" s="33"/>
      <c r="AT18" s="36"/>
    </row>
    <row r="19" spans="1:46" s="34" customFormat="1">
      <c r="A19" s="31">
        <v>13</v>
      </c>
      <c r="B19" s="32" t="s">
        <v>10</v>
      </c>
      <c r="C19" s="37">
        <f>согаз!C19+капитал!C19+макс!C19</f>
        <v>25272925</v>
      </c>
      <c r="D19" s="38">
        <f>согаз!D19+капитал!D19+макс!D19</f>
        <v>2222250</v>
      </c>
      <c r="E19" s="38">
        <f>согаз!E19+капитал!E19+макс!E19</f>
        <v>2222250</v>
      </c>
      <c r="F19" s="38">
        <f>согаз!F19+капитал!F19+макс!F19</f>
        <v>2222250</v>
      </c>
      <c r="G19" s="38">
        <f>согаз!G19+капитал!G19+макс!G19</f>
        <v>2222250</v>
      </c>
      <c r="H19" s="38">
        <f>согаз!H19+капитал!H19+макс!H19</f>
        <v>2178217.5099999998</v>
      </c>
      <c r="I19" s="38">
        <f>согаз!I19+капитал!I19+макс!I19</f>
        <v>2178217.5099999998</v>
      </c>
      <c r="J19" s="38">
        <f>согаз!J19+капитал!J19+макс!J19</f>
        <v>2004581.67</v>
      </c>
      <c r="K19" s="38">
        <f>согаз!K19+капитал!K19+макс!K19</f>
        <v>2004581.67</v>
      </c>
      <c r="L19" s="38">
        <f>согаз!L19+капитал!L19+макс!L19</f>
        <v>2004581.67</v>
      </c>
      <c r="M19" s="38">
        <f>согаз!M19+капитал!M19+макс!M19</f>
        <v>2004581.67</v>
      </c>
      <c r="N19" s="38">
        <f>согаз!N19+капитал!N19+макс!N19</f>
        <v>2004581.67</v>
      </c>
      <c r="O19" s="38">
        <f>согаз!O19+капитал!O19+макс!O19</f>
        <v>2004581.6299999985</v>
      </c>
      <c r="P19" s="33"/>
      <c r="Q19" s="33"/>
      <c r="Z19" s="33"/>
      <c r="AA19" s="33"/>
      <c r="AB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R19" s="35"/>
      <c r="AS19" s="33"/>
      <c r="AT19" s="36"/>
    </row>
    <row r="20" spans="1:46" s="34" customFormat="1" ht="30">
      <c r="A20" s="31">
        <v>14</v>
      </c>
      <c r="B20" s="32" t="s">
        <v>11</v>
      </c>
      <c r="C20" s="37">
        <f>согаз!C20+капитал!C20+макс!C20</f>
        <v>37982005</v>
      </c>
      <c r="D20" s="38">
        <f>согаз!D20+капитал!D20+макс!D20</f>
        <v>2060277.5</v>
      </c>
      <c r="E20" s="38">
        <f>согаз!E20+капитал!E20+макс!E20</f>
        <v>3439962.5</v>
      </c>
      <c r="F20" s="38">
        <f>согаз!F20+капитал!F20+макс!F20</f>
        <v>3439962.5</v>
      </c>
      <c r="G20" s="38">
        <f>согаз!G20+капитал!G20+макс!G20</f>
        <v>3439962.5</v>
      </c>
      <c r="H20" s="38">
        <f>согаз!H20+капитал!H20+макс!H20</f>
        <v>3329881.24</v>
      </c>
      <c r="I20" s="38">
        <f>согаз!I20+капитал!I20+макс!I20</f>
        <v>3329881.24</v>
      </c>
      <c r="J20" s="38">
        <f>согаз!J20+капитал!J20+макс!J20</f>
        <v>3157012.92</v>
      </c>
      <c r="K20" s="38">
        <f>согаз!K20+капитал!K20+макс!K20</f>
        <v>3157012.92</v>
      </c>
      <c r="L20" s="38">
        <f>согаз!L20+капитал!L20+макс!L20</f>
        <v>3157012.92</v>
      </c>
      <c r="M20" s="38">
        <f>согаз!M20+капитал!M20+макс!M20</f>
        <v>3157012.92</v>
      </c>
      <c r="N20" s="38">
        <f>согаз!N20+капитал!N20+макс!N20</f>
        <v>3157012.92</v>
      </c>
      <c r="O20" s="38">
        <f>согаз!O20+капитал!O20+макс!O20</f>
        <v>3157012.9200000037</v>
      </c>
      <c r="P20" s="33"/>
      <c r="Q20" s="33"/>
      <c r="Z20" s="33"/>
      <c r="AA20" s="33"/>
      <c r="AB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R20" s="35"/>
      <c r="AS20" s="33"/>
      <c r="AT20" s="36"/>
    </row>
    <row r="21" spans="1:46" s="34" customFormat="1">
      <c r="A21" s="31">
        <v>15</v>
      </c>
      <c r="B21" s="32" t="s">
        <v>12</v>
      </c>
      <c r="C21" s="37">
        <f>согаз!C21+капитал!C21+макс!C21</f>
        <v>11949407.050000001</v>
      </c>
      <c r="D21" s="38">
        <f>согаз!D21+капитал!D21+макс!D21</f>
        <v>1051887.5</v>
      </c>
      <c r="E21" s="38">
        <f>согаз!E21+капитал!E21+макс!E21</f>
        <v>1037210</v>
      </c>
      <c r="F21" s="38">
        <f>согаз!F21+капитал!F21+макс!F21</f>
        <v>1037210</v>
      </c>
      <c r="G21" s="38">
        <f>согаз!G21+капитал!G21+макс!G21</f>
        <v>1037210</v>
      </c>
      <c r="H21" s="38">
        <f>согаз!H21+капитал!H21+макс!H21</f>
        <v>1016045.5700000001</v>
      </c>
      <c r="I21" s="38">
        <f>согаз!I21+капитал!I21+макс!I21</f>
        <v>1016045.5700000001</v>
      </c>
      <c r="J21" s="38">
        <f>согаз!J21+капитал!J21+макс!J21</f>
        <v>958966.40999999992</v>
      </c>
      <c r="K21" s="38">
        <f>согаз!K21+капитал!K21+макс!K21</f>
        <v>958966.40999999992</v>
      </c>
      <c r="L21" s="38">
        <f>согаз!L21+капитал!L21+макс!L21</f>
        <v>958966.40999999992</v>
      </c>
      <c r="M21" s="38">
        <f>согаз!M21+капитал!M21+макс!M21</f>
        <v>958966.40999999992</v>
      </c>
      <c r="N21" s="38">
        <f>согаз!N21+капитал!N21+макс!N21</f>
        <v>958966.40999999992</v>
      </c>
      <c r="O21" s="38">
        <f>согаз!O21+капитал!O21+макс!O21</f>
        <v>958966.35999999987</v>
      </c>
      <c r="P21" s="33"/>
      <c r="Q21" s="33"/>
      <c r="Z21" s="33"/>
      <c r="AA21" s="33"/>
      <c r="AB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R21" s="35"/>
      <c r="AS21" s="33"/>
      <c r="AT21" s="36"/>
    </row>
    <row r="22" spans="1:46" s="34" customFormat="1">
      <c r="A22" s="31">
        <v>16</v>
      </c>
      <c r="B22" s="32" t="s">
        <v>13</v>
      </c>
      <c r="C22" s="37">
        <f>согаз!C22+капитал!C22+макс!C22</f>
        <v>25572232.5</v>
      </c>
      <c r="D22" s="38">
        <f>согаз!D22+капитал!D22+макс!D22</f>
        <v>2174860</v>
      </c>
      <c r="E22" s="38">
        <f>согаз!E22+капитал!E22+макс!E22</f>
        <v>2174860</v>
      </c>
      <c r="F22" s="38">
        <f>согаз!F22+капитал!F22+макс!F22</f>
        <v>2174860</v>
      </c>
      <c r="G22" s="38">
        <f>согаз!G22+капитал!G22+макс!G22</f>
        <v>2174860</v>
      </c>
      <c r="H22" s="38">
        <f>согаз!H22+капитал!H22+макс!H22</f>
        <v>2174860</v>
      </c>
      <c r="I22" s="38">
        <f>согаз!I22+капитал!I22+макс!I22</f>
        <v>2174860</v>
      </c>
      <c r="J22" s="38">
        <f>согаз!J22+капитал!J22+макс!J22</f>
        <v>2087178.7600000002</v>
      </c>
      <c r="K22" s="38">
        <f>согаз!K22+капитал!K22+макс!K22</f>
        <v>2087178.7600000002</v>
      </c>
      <c r="L22" s="38">
        <f>согаз!L22+капитал!L22+макс!L22</f>
        <v>2087178.7600000002</v>
      </c>
      <c r="M22" s="38">
        <f>согаз!M22+капитал!M22+макс!M22</f>
        <v>2087178.7600000002</v>
      </c>
      <c r="N22" s="38">
        <f>согаз!N22+капитал!N22+макс!N22</f>
        <v>2087178.7600000002</v>
      </c>
      <c r="O22" s="38">
        <f>согаз!O22+капитал!O22+макс!O22</f>
        <v>2087178.6999999974</v>
      </c>
      <c r="P22" s="33"/>
      <c r="Q22" s="33"/>
      <c r="Z22" s="33"/>
      <c r="AA22" s="33"/>
      <c r="AB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R22" s="35"/>
      <c r="AS22" s="33"/>
      <c r="AT22" s="36"/>
    </row>
    <row r="23" spans="1:46" s="34" customFormat="1">
      <c r="A23" s="31">
        <v>17</v>
      </c>
      <c r="B23" s="32" t="s">
        <v>17</v>
      </c>
      <c r="C23" s="37">
        <f>согаз!C23+капитал!C23+макс!C23</f>
        <v>12382062.5</v>
      </c>
      <c r="D23" s="38">
        <f>согаз!D23+капитал!D23+макс!D23</f>
        <v>1092377.5</v>
      </c>
      <c r="E23" s="38">
        <f>согаз!E23+капитал!E23+макс!E23</f>
        <v>1092377.5</v>
      </c>
      <c r="F23" s="38">
        <f>согаз!F23+капитал!F23+макс!F23</f>
        <v>1092377.5</v>
      </c>
      <c r="G23" s="38">
        <f>согаз!G23+капитал!G23+макс!G23</f>
        <v>1092377.5</v>
      </c>
      <c r="H23" s="38">
        <f>согаз!H23+капитал!H23+макс!H23</f>
        <v>1092377.5</v>
      </c>
      <c r="I23" s="38">
        <f>согаз!I23+капитал!I23+макс!I23</f>
        <v>1092377.5</v>
      </c>
      <c r="J23" s="38">
        <f>согаз!J23+капитал!J23+макс!J23</f>
        <v>971299.58000000007</v>
      </c>
      <c r="K23" s="38">
        <f>согаз!K23+капитал!K23+макс!K23</f>
        <v>971299.58000000007</v>
      </c>
      <c r="L23" s="38">
        <f>согаз!L23+капитал!L23+макс!L23</f>
        <v>971299.58000000007</v>
      </c>
      <c r="M23" s="38">
        <f>согаз!M23+капитал!M23+макс!M23</f>
        <v>971299.58000000007</v>
      </c>
      <c r="N23" s="38">
        <f>согаз!N23+капитал!N23+макс!N23</f>
        <v>971299.58000000007</v>
      </c>
      <c r="O23" s="38">
        <f>согаз!O23+капитал!O23+макс!O23</f>
        <v>971299.5999999973</v>
      </c>
      <c r="P23" s="33"/>
      <c r="Q23" s="33"/>
      <c r="Z23" s="33"/>
      <c r="AA23" s="33"/>
      <c r="AB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R23" s="35"/>
      <c r="AS23" s="33"/>
      <c r="AT23" s="36"/>
    </row>
    <row r="24" spans="1:46" s="34" customFormat="1">
      <c r="A24" s="31">
        <v>18</v>
      </c>
      <c r="B24" s="32" t="s">
        <v>43</v>
      </c>
      <c r="C24" s="37">
        <f>согаз!C24+капитал!C24+макс!C24</f>
        <v>13591365</v>
      </c>
      <c r="D24" s="38">
        <f>согаз!D24+капитал!D24+макс!D24</f>
        <v>1280626.25</v>
      </c>
      <c r="E24" s="38">
        <f>согаз!E24+капитал!E24+макс!E24</f>
        <v>1280626.25</v>
      </c>
      <c r="F24" s="38">
        <f>согаз!F24+капитал!F24+макс!F24</f>
        <v>1280626.25</v>
      </c>
      <c r="G24" s="38">
        <f>согаз!G24+капитал!G24+макс!G24</f>
        <v>1280626.25</v>
      </c>
      <c r="H24" s="38">
        <f>согаз!H24+капитал!H24+макс!H24</f>
        <v>1236593.76</v>
      </c>
      <c r="I24" s="38">
        <f>согаз!I24+капитал!I24+макс!I24</f>
        <v>1236593.76</v>
      </c>
      <c r="J24" s="38">
        <f>согаз!J24+капитал!J24+макс!J24</f>
        <v>919367.91999999993</v>
      </c>
      <c r="K24" s="38">
        <f>согаз!K24+капитал!K24+макс!K24</f>
        <v>987862.92</v>
      </c>
      <c r="L24" s="38">
        <f>согаз!L24+капитал!L24+макс!L24</f>
        <v>1022110.4200000003</v>
      </c>
      <c r="M24" s="38">
        <f>согаз!M24+капитал!M24+макс!M24</f>
        <v>1022110.4200000003</v>
      </c>
      <c r="N24" s="38">
        <f>согаз!N24+капитал!N24+макс!N24</f>
        <v>1022110.4200000003</v>
      </c>
      <c r="O24" s="38">
        <f>согаз!O24+капитал!O24+макс!O24</f>
        <v>1022110.3800000001</v>
      </c>
      <c r="P24" s="33"/>
      <c r="Q24" s="33"/>
      <c r="Z24" s="33"/>
      <c r="AA24" s="33"/>
      <c r="AB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R24" s="35"/>
      <c r="AS24" s="33"/>
      <c r="AT24" s="36"/>
    </row>
    <row r="25" spans="1:46" s="34" customFormat="1" ht="30">
      <c r="A25" s="31">
        <v>19</v>
      </c>
      <c r="B25" s="32" t="s">
        <v>14</v>
      </c>
      <c r="C25" s="37">
        <f>согаз!C25+капитал!C25+макс!C25</f>
        <v>8718435</v>
      </c>
      <c r="D25" s="38">
        <f>согаз!D25+капитал!D25+макс!D25</f>
        <v>831725</v>
      </c>
      <c r="E25" s="38">
        <f>согаз!E25+капитал!E25+макс!E25</f>
        <v>831725</v>
      </c>
      <c r="F25" s="38">
        <f>согаз!F25+капитал!F25+макс!F25</f>
        <v>831725</v>
      </c>
      <c r="G25" s="38">
        <f>согаз!G25+капитал!G25+макс!G25</f>
        <v>831725</v>
      </c>
      <c r="H25" s="38">
        <f>согаз!H25+капитал!H25+макс!H25</f>
        <v>787692.5</v>
      </c>
      <c r="I25" s="38">
        <f>согаз!I25+капитал!I25+макс!I25</f>
        <v>787692.5</v>
      </c>
      <c r="J25" s="38">
        <f>согаз!J25+капитал!J25+макс!J25</f>
        <v>636025.01</v>
      </c>
      <c r="K25" s="38">
        <f>согаз!K25+капитал!K25+макс!K25</f>
        <v>636025.01</v>
      </c>
      <c r="L25" s="38">
        <f>согаз!L25+капитал!L25+макс!L25</f>
        <v>636025.01</v>
      </c>
      <c r="M25" s="38">
        <f>согаз!M25+капитал!M25+макс!M25</f>
        <v>636025.01</v>
      </c>
      <c r="N25" s="38">
        <f>согаз!N25+капитал!N25+макс!N25</f>
        <v>636025.01</v>
      </c>
      <c r="O25" s="38">
        <f>согаз!O25+капитал!O25+макс!O25</f>
        <v>636024.94999999984</v>
      </c>
      <c r="P25" s="33"/>
      <c r="Q25" s="33"/>
      <c r="Z25" s="33"/>
      <c r="AA25" s="33"/>
      <c r="AB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35"/>
      <c r="AS25" s="33"/>
      <c r="AT25" s="36"/>
    </row>
    <row r="26" spans="1:46" s="34" customFormat="1">
      <c r="A26" s="31">
        <v>20</v>
      </c>
      <c r="B26" s="32" t="s">
        <v>15</v>
      </c>
      <c r="C26" s="37">
        <f>согаз!C26+капитал!C26+макс!C26</f>
        <v>782800</v>
      </c>
      <c r="D26" s="38">
        <f>согаз!D26+капитал!D26+макс!D26</f>
        <v>782800</v>
      </c>
      <c r="E26" s="38">
        <f>согаз!E26+капитал!E26+макс!E26</f>
        <v>0</v>
      </c>
      <c r="F26" s="38">
        <f>согаз!F26+капитал!F26+макс!F26</f>
        <v>0</v>
      </c>
      <c r="G26" s="38">
        <f>согаз!G26+капитал!G26+макс!G26</f>
        <v>0</v>
      </c>
      <c r="H26" s="38">
        <f>согаз!H26+капитал!H26+макс!H26</f>
        <v>0</v>
      </c>
      <c r="I26" s="38">
        <f>согаз!I26+капитал!I26+макс!I26</f>
        <v>0</v>
      </c>
      <c r="J26" s="38">
        <f>согаз!J26+капитал!J26+макс!J26</f>
        <v>0</v>
      </c>
      <c r="K26" s="38">
        <f>согаз!K26+капитал!K26+макс!K26</f>
        <v>0</v>
      </c>
      <c r="L26" s="38">
        <f>согаз!L26+капитал!L26+макс!L26</f>
        <v>0</v>
      </c>
      <c r="M26" s="38">
        <f>согаз!M26+капитал!M26+макс!M26</f>
        <v>0</v>
      </c>
      <c r="N26" s="38">
        <f>согаз!N26+капитал!N26+макс!N26</f>
        <v>0</v>
      </c>
      <c r="O26" s="38">
        <f>согаз!O26+капитал!O26+макс!O26</f>
        <v>0</v>
      </c>
      <c r="P26" s="33"/>
      <c r="Q26" s="33"/>
      <c r="Z26" s="33"/>
      <c r="AA26" s="33"/>
      <c r="AB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R26" s="35"/>
      <c r="AS26" s="33"/>
      <c r="AT26" s="36"/>
    </row>
    <row r="27" spans="1:46" s="34" customFormat="1">
      <c r="A27" s="31">
        <v>21</v>
      </c>
      <c r="B27" s="32" t="s">
        <v>16</v>
      </c>
      <c r="C27" s="37">
        <f>согаз!C27+капитал!C27+макс!C27</f>
        <v>21147051.719999999</v>
      </c>
      <c r="D27" s="38">
        <f>согаз!D27+капитал!D27+макс!D27</f>
        <v>874990</v>
      </c>
      <c r="E27" s="38">
        <f>согаз!E27+капитал!E27+макс!E27</f>
        <v>1905766.25</v>
      </c>
      <c r="F27" s="38">
        <f>согаз!F27+капитал!F27+макс!F27</f>
        <v>1905766.25</v>
      </c>
      <c r="G27" s="38">
        <f>согаз!G27+капитал!G27+макс!G27</f>
        <v>1905766.25</v>
      </c>
      <c r="H27" s="38">
        <f>согаз!H27+капитал!H27+макс!H27</f>
        <v>1883750.01</v>
      </c>
      <c r="I27" s="38">
        <f>согаз!I27+капитал!I27+макс!I27</f>
        <v>1883750.01</v>
      </c>
      <c r="J27" s="38">
        <f>согаз!J27+капитал!J27+макс!J27</f>
        <v>1797877.17</v>
      </c>
      <c r="K27" s="38">
        <f>согаз!K27+капитал!K27+макс!K27</f>
        <v>1797877.17</v>
      </c>
      <c r="L27" s="38">
        <f>согаз!L27+капитал!L27+макс!L27</f>
        <v>1797877.17</v>
      </c>
      <c r="M27" s="38">
        <f>согаз!M27+капитал!M27+макс!M27</f>
        <v>1797877.17</v>
      </c>
      <c r="N27" s="38">
        <f>согаз!N27+капитал!N27+макс!N27</f>
        <v>1797877.17</v>
      </c>
      <c r="O27" s="38">
        <f>согаз!O27+капитал!O27+макс!O27</f>
        <v>1797877.100000002</v>
      </c>
      <c r="P27" s="33"/>
      <c r="Q27" s="33"/>
      <c r="Z27" s="33"/>
      <c r="AA27" s="33"/>
      <c r="AB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R27" s="35"/>
      <c r="AS27" s="33"/>
      <c r="AT27" s="36"/>
    </row>
    <row r="28" spans="1:46" s="41" customFormat="1" ht="23.25" customHeight="1">
      <c r="A28" s="59" t="s">
        <v>18</v>
      </c>
      <c r="B28" s="60"/>
      <c r="C28" s="39">
        <f>SUM(C7:C27)</f>
        <v>282600852.99000001</v>
      </c>
      <c r="D28" s="39">
        <f t="shared" ref="D28:O28" si="0">SUM(D7:D27)</f>
        <v>24638431.25</v>
      </c>
      <c r="E28" s="39">
        <f t="shared" si="0"/>
        <v>24609076.25</v>
      </c>
      <c r="F28" s="39">
        <f t="shared" si="0"/>
        <v>24609076.25</v>
      </c>
      <c r="G28" s="39">
        <f t="shared" si="0"/>
        <v>24609076.25</v>
      </c>
      <c r="H28" s="39">
        <f t="shared" si="0"/>
        <v>24341764.970000003</v>
      </c>
      <c r="I28" s="39">
        <f t="shared" si="0"/>
        <v>24341764.970000003</v>
      </c>
      <c r="J28" s="39">
        <f t="shared" si="0"/>
        <v>22368161.400000006</v>
      </c>
      <c r="K28" s="39">
        <f t="shared" si="0"/>
        <v>22436656.400000006</v>
      </c>
      <c r="L28" s="39">
        <f t="shared" si="0"/>
        <v>22661711.410000004</v>
      </c>
      <c r="M28" s="39">
        <f t="shared" si="0"/>
        <v>22661711.410000004</v>
      </c>
      <c r="N28" s="39">
        <f t="shared" si="0"/>
        <v>22661711.410000004</v>
      </c>
      <c r="O28" s="39">
        <f t="shared" si="0"/>
        <v>22661711.019999996</v>
      </c>
      <c r="P28" s="33"/>
      <c r="Q28" s="33"/>
      <c r="R28" s="34"/>
      <c r="S28" s="34"/>
      <c r="T28" s="34"/>
      <c r="U28" s="34"/>
      <c r="V28" s="34"/>
      <c r="W28" s="34"/>
      <c r="X28" s="34"/>
      <c r="Y28" s="34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</row>
    <row r="29" spans="1:46" s="34" customFormat="1">
      <c r="A29" s="42"/>
      <c r="B29" s="27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</row>
    <row r="30" spans="1:46" s="34" customFormat="1">
      <c r="A30" s="42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R30" s="33"/>
    </row>
    <row r="31" spans="1:46" s="34" customFormat="1">
      <c r="A31" s="42"/>
      <c r="B31" s="27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R31" s="33"/>
    </row>
    <row r="32" spans="1:46" s="34" customFormat="1">
      <c r="A32" s="42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33"/>
      <c r="Q32" s="33"/>
    </row>
    <row r="33" spans="1:44" s="34" customFormat="1">
      <c r="A33" s="42"/>
      <c r="B33" s="27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33"/>
      <c r="Q33" s="33"/>
      <c r="R33" s="33"/>
    </row>
    <row r="34" spans="1:44" s="34" customFormat="1">
      <c r="A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R34" s="33"/>
    </row>
    <row r="35" spans="1:44" s="34" customFormat="1">
      <c r="A35" s="42"/>
      <c r="B35" s="27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33"/>
      <c r="AR35" s="33"/>
    </row>
    <row r="36" spans="1:44" s="34" customFormat="1">
      <c r="A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33"/>
      <c r="AR36" s="33"/>
    </row>
    <row r="37" spans="1:44" s="34" customFormat="1">
      <c r="A37" s="42"/>
      <c r="B37" s="27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33"/>
      <c r="AR37" s="33"/>
    </row>
    <row r="38" spans="1:44" s="34" customFormat="1">
      <c r="A38" s="42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33"/>
      <c r="AR38" s="33"/>
    </row>
    <row r="39" spans="1:44" s="34" customFormat="1">
      <c r="A39" s="42"/>
      <c r="B39" s="27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33"/>
      <c r="AR39" s="33"/>
    </row>
    <row r="40" spans="1:44" s="34" customFormat="1">
      <c r="A40" s="42"/>
      <c r="C40" s="43"/>
      <c r="P40" s="33"/>
      <c r="AR40" s="33"/>
    </row>
    <row r="41" spans="1:44" s="34" customFormat="1">
      <c r="A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33"/>
      <c r="AR41" s="33"/>
    </row>
    <row r="42" spans="1:44" s="34" customFormat="1">
      <c r="A42" s="42"/>
      <c r="C42" s="44"/>
      <c r="P42" s="33"/>
      <c r="AR42" s="33"/>
    </row>
    <row r="43" spans="1:44" s="34" customFormat="1">
      <c r="A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33"/>
      <c r="AR43" s="33"/>
    </row>
    <row r="44" spans="1:44" s="34" customFormat="1">
      <c r="A44" s="42"/>
      <c r="C44" s="44"/>
      <c r="P44" s="33"/>
      <c r="AR44" s="33"/>
    </row>
    <row r="45" spans="1:44" s="34" customFormat="1">
      <c r="A45" s="42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33"/>
      <c r="AR45" s="33"/>
    </row>
    <row r="46" spans="1:44" s="34" customFormat="1">
      <c r="A46" s="42"/>
      <c r="C46" s="44"/>
      <c r="D46" s="44"/>
      <c r="E46" s="44"/>
      <c r="F46" s="44"/>
      <c r="G46" s="44"/>
      <c r="H46" s="44"/>
      <c r="P46" s="33"/>
      <c r="AR46" s="33"/>
    </row>
    <row r="47" spans="1:44" s="34" customFormat="1">
      <c r="A47" s="42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33"/>
      <c r="AR47" s="33"/>
    </row>
    <row r="48" spans="1:44" s="34" customFormat="1">
      <c r="A48" s="42"/>
      <c r="C48" s="44"/>
      <c r="P48" s="33"/>
      <c r="AR48" s="33"/>
    </row>
    <row r="49" spans="1:44" s="34" customFormat="1">
      <c r="A49" s="42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33"/>
      <c r="AR49" s="33"/>
    </row>
    <row r="50" spans="1:44" s="34" customFormat="1">
      <c r="A50" s="42"/>
      <c r="C50" s="44"/>
      <c r="P50" s="33"/>
      <c r="AR50" s="33"/>
    </row>
    <row r="51" spans="1:44" s="34" customFormat="1">
      <c r="A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33"/>
      <c r="AR51" s="33"/>
    </row>
    <row r="52" spans="1:44" s="34" customFormat="1">
      <c r="A52" s="42"/>
      <c r="C52" s="44"/>
      <c r="P52" s="33"/>
      <c r="AR52" s="33"/>
    </row>
    <row r="53" spans="1:44" s="34" customFormat="1">
      <c r="A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33"/>
      <c r="AR53" s="33"/>
    </row>
    <row r="54" spans="1:44" s="34" customFormat="1">
      <c r="A54" s="42"/>
      <c r="C54" s="44"/>
      <c r="P54" s="33"/>
      <c r="AR54" s="33"/>
    </row>
    <row r="55" spans="1:44" s="34" customFormat="1">
      <c r="A55" s="42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33"/>
      <c r="AR55" s="33"/>
    </row>
    <row r="56" spans="1:44" s="34" customFormat="1">
      <c r="A56" s="42"/>
      <c r="C56" s="44"/>
      <c r="P56" s="33"/>
      <c r="AR56" s="33"/>
    </row>
    <row r="57" spans="1:44"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3"/>
      <c r="AR57" s="23"/>
    </row>
    <row r="58" spans="1:44">
      <c r="P58" s="23"/>
      <c r="AR58" s="23"/>
    </row>
    <row r="59" spans="1:44"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3"/>
      <c r="AR59" s="23"/>
    </row>
    <row r="60" spans="1:44">
      <c r="P60" s="23"/>
      <c r="AR60" s="23"/>
    </row>
    <row r="61" spans="1:44"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3"/>
      <c r="AR61" s="23"/>
    </row>
    <row r="62" spans="1:44">
      <c r="P62" s="23"/>
      <c r="AR62" s="23"/>
    </row>
    <row r="63" spans="1:44">
      <c r="P63" s="23"/>
      <c r="AR63" s="23"/>
    </row>
    <row r="64" spans="1:44">
      <c r="P64" s="23"/>
      <c r="AR64" s="23"/>
    </row>
    <row r="65" spans="3:44"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3"/>
      <c r="AR65" s="23"/>
    </row>
    <row r="66" spans="3:44">
      <c r="P66" s="23"/>
      <c r="AR66" s="23"/>
    </row>
    <row r="67" spans="3:44"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3"/>
      <c r="AR67" s="23"/>
    </row>
    <row r="68" spans="3:44">
      <c r="P68" s="23"/>
      <c r="AR68" s="23"/>
    </row>
    <row r="69" spans="3:44"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3"/>
      <c r="AR69" s="23"/>
    </row>
    <row r="70" spans="3:44">
      <c r="P70" s="23"/>
      <c r="AR70" s="23"/>
    </row>
    <row r="71" spans="3:44"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3"/>
      <c r="AR71" s="23"/>
    </row>
    <row r="72" spans="3:44">
      <c r="P72" s="23"/>
      <c r="AR72" s="23"/>
    </row>
    <row r="73" spans="3:44"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3"/>
      <c r="AR73" s="23"/>
    </row>
  </sheetData>
  <mergeCells count="7">
    <mergeCell ref="A28:B28"/>
    <mergeCell ref="N1:O1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согаз</vt:lpstr>
      <vt:lpstr>капитал</vt:lpstr>
      <vt:lpstr>макс</vt:lpstr>
      <vt:lpstr>свод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Томашова</cp:lastModifiedBy>
  <cp:lastPrinted>2023-02-01T09:47:59Z</cp:lastPrinted>
  <dcterms:created xsi:type="dcterms:W3CDTF">2020-01-20T12:23:13Z</dcterms:created>
  <dcterms:modified xsi:type="dcterms:W3CDTF">2023-09-29T13:11:18Z</dcterms:modified>
</cp:coreProperties>
</file>