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J9" s="1"/>
  <c r="E9"/>
  <c r="F9"/>
  <c r="G9"/>
  <c r="H9"/>
  <c r="D10"/>
  <c r="E10"/>
  <c r="F10"/>
  <c r="G10"/>
  <c r="H10"/>
  <c r="D11"/>
  <c r="E11"/>
  <c r="F11"/>
  <c r="G11"/>
  <c r="H11"/>
  <c r="D12"/>
  <c r="J12" s="1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J17" s="1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J20" s="1"/>
  <c r="E20"/>
  <c r="F20"/>
  <c r="G20"/>
  <c r="H20"/>
  <c r="D2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J32" s="1"/>
  <c r="E32"/>
  <c r="F32"/>
  <c r="G32"/>
  <c r="H32"/>
  <c r="D33"/>
  <c r="E33"/>
  <c r="F33"/>
  <c r="G33"/>
  <c r="H33"/>
  <c r="D34"/>
  <c r="E34"/>
  <c r="F34"/>
  <c r="G34"/>
  <c r="H34"/>
  <c r="D35"/>
  <c r="J35" s="1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J44" s="1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J56" s="1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J68" s="1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J80" s="1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49" l="1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<sst xmlns="http://schemas.openxmlformats.org/spreadsheetml/2006/main" count="404" uniqueCount="107">
  <si>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</si>
  <si>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</si>
  <si>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</si>
  <si>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</si>
  <si>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</si>
  <si>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</si>
  <si>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</si>
  <si>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</si>
  <si>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</si>
  <si>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</si>
  <si>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</si>
  <si>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</si>
  <si>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</si>
  <si>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</si>
  <si>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</si>
  <si>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</si>
  <si>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</si>
  <si>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</si>
  <si>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</si>
  <si>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</si>
  <si>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</si>
  <si>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</si>
  <si>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</si>
  <si>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</si>
  <si>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</si>
  <si>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</si>
  <si>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</si>
  <si>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</si>
  <si>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</si>
  <si>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</si>
  <si>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</si>
  <si>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</si>
  <si>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</si>
  <si>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</si>
  <si>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</si>
  <si>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</si>
  <si>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</si>
  <si>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</si>
  <si>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</si>
  <si>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</si>
  <si>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</si>
  <si>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</si>
  <si>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</si>
  <si>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</si>
  <si>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</si>
  <si>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</si>
  <si>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</si>
  <si>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</si>
  <si>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</si>
  <si>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</si>
  <si>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</si>
  <si>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</si>
  <si>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</si>
  <si>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</si>
  <si>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</si>
  <si>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</si>
  <si>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</si>
  <si>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</si>
  <si>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</si>
  <si>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</si>
  <si>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</si>
  <si>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</si>
  <si>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</si>
  <si>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</si>
  <si>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</si>
  <si>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</si>
  <si>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</si>
  <si>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</si>
  <si>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</si>
  <si>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</si>
  <si>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</si>
  <si>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</si>
  <si>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</si>
  <si>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</si>
  <si>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</si>
  <si>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</si>
  <si>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</si>
  <si>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</si>
  <si>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</si>
  <si>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</si>
  <si>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</si>
  <si>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</si>
  <si>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</si>
  <si>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</si>
  <si>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</si>
  <si>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</si>
  <si>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</si>
  <si>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</si>
  <si>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</si>
  <si>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</si>
  <si>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</si>
  <si>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</si>
  <si>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</si>
  <si>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</si>
  <si>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</si>
  <si>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</si>
  <si>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</si>
  <si>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</si>
  <si>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</si>
  <si>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</si>
  <si>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</si>
  <si>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</si>
  <si>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</si>
  <si>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</si>
  <si>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</si>
  <si>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</si>
  <si>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27.07.2023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</si>
</sst>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J102" sqref="J102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6" t="s">
        <v>75</v>
      </c>
      <c r="I1" s="46"/>
      <c r="J1" s="46"/>
    </row>
    <row r="2" spans="1:13" ht="21" customHeight="1">
      <c r="A2" s="33"/>
      <c r="C2" s="51" t="s">
        <v>106</v>
      </c>
      <c r="D2" s="51"/>
      <c r="E2" s="51"/>
      <c r="F2" s="51"/>
      <c r="G2" s="51"/>
      <c r="H2" s="51"/>
      <c r="I2" s="51"/>
      <c r="J2" s="51"/>
    </row>
    <row r="3" spans="1:13">
      <c r="A3" s="34"/>
      <c r="C3" s="4"/>
      <c r="D3" s="4"/>
      <c r="E3" s="4"/>
      <c r="F3" s="8"/>
      <c r="G3" s="8"/>
      <c r="H3" s="46"/>
      <c r="I3" s="46"/>
      <c r="J3" s="46"/>
    </row>
    <row r="4" spans="1:13">
      <c r="A4" s="34"/>
      <c r="C4" s="47" t="s">
        <v>78</v>
      </c>
      <c r="D4" s="47"/>
      <c r="E4" s="47"/>
      <c r="F4" s="47"/>
      <c r="G4" s="47"/>
      <c r="H4" s="47"/>
      <c r="I4" s="47"/>
      <c r="J4" s="47"/>
    </row>
    <row r="5" spans="1:13" ht="24" customHeight="1">
      <c r="A5" s="35"/>
      <c r="C5" s="47"/>
      <c r="D5" s="47"/>
      <c r="E5" s="47"/>
      <c r="F5" s="47"/>
      <c r="G5" s="47"/>
      <c r="H5" s="47"/>
      <c r="I5" s="41"/>
      <c r="J5" s="10" t="s">
        <v>74</v>
      </c>
    </row>
    <row r="6" spans="1:13" ht="21.6" customHeight="1">
      <c r="A6" s="45" t="s">
        <v>1</v>
      </c>
      <c r="B6" s="45" t="s">
        <v>79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3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13934200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13934200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1403860804.9500003</v>
      </c>
      <c r="E9" s="14">
        <f>согаз!E9+макс!E9+капитал!E9</f>
        <v>279245933</v>
      </c>
      <c r="F9" s="14">
        <f>согаз!F9+макс!F9+капитал!F9</f>
        <v>65019553.190000013</v>
      </c>
      <c r="G9" s="14">
        <f>согаз!G9+макс!G9+капитал!G9</f>
        <v>75898272.530000001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1552176350.6700003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170480825.61000004</v>
      </c>
      <c r="E10" s="14">
        <f>согаз!E10+макс!E10+капитал!E10</f>
        <v>3905298</v>
      </c>
      <c r="F10" s="14">
        <f>согаз!F10+макс!F10+капитал!F10</f>
        <v>46079019.710000001</v>
      </c>
      <c r="G10" s="14">
        <f>согаз!G10+макс!G10+капитал!G10</f>
        <v>45196066.689999998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268988912.01000005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64209380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64209380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562147668.10000002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130657921.94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1288042925.5300002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22928410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22928410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151711062.88776603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176250912.74477446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15348014.320000004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56032185.538620561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81178287.88862057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60529070.440000005</v>
      </c>
      <c r="E20" s="14">
        <f>согаз!E20+макс!E20+капитал!E20</f>
        <v>0</v>
      </c>
      <c r="F20" s="14">
        <f>согаз!F20+макс!F20+капитал!F20</f>
        <v>9979002.9400000013</v>
      </c>
      <c r="G20" s="14">
        <f>согаз!G20+макс!G20+капитал!G20</f>
        <v>177429737.19230604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247937810.57230604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22081063.361666668</v>
      </c>
      <c r="E21" s="14">
        <f>согаз!E21+макс!E21+капитал!E21</f>
        <v>0</v>
      </c>
      <c r="F21" s="14">
        <f>согаз!F21+макс!F21+капитал!F21</f>
        <v>8143258.5800000019</v>
      </c>
      <c r="G21" s="14">
        <f>согаз!G21+макс!G21+капитал!G21</f>
        <v>65534803.223975815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95759125.165642485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35869091.101666659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107931811.94028698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160415248.33195364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1482938.7657000001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2592588.0756999999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f>согаз!D24+макс!D24+капитал!D24</f>
        <v>23740014.565000001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76315367.132459268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113074921.93745926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1226169.3163999999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1542346.6864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11517290.586666668</v>
      </c>
      <c r="E26" s="14">
        <f>согаз!E26+макс!E26+капитал!E26</f>
        <v>0</v>
      </c>
      <c r="F26" s="14">
        <f>согаз!F26+макс!F26+капитал!F26</f>
        <v>6567474.2800000012</v>
      </c>
      <c r="G26" s="14">
        <f>согаз!G26+макс!G26+капитал!G26</f>
        <v>53580901.443958744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71665666.310625404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20065029.506666668</v>
      </c>
      <c r="E27" s="14">
        <f>согаз!E27+макс!E27+капитал!E27</f>
        <v>0</v>
      </c>
      <c r="F27" s="14">
        <f>согаз!F27+макс!F27+капитал!F27</f>
        <v>6645985.46</v>
      </c>
      <c r="G27" s="14">
        <f>согаз!G27+макс!G27+капитал!G27</f>
        <v>58446498.303808317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85157513.270474985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86</v>
      </c>
      <c r="D28" s="14">
        <f>согаз!D28+макс!D28+капитал!D28</f>
        <v>13415113.705</v>
      </c>
      <c r="E28" s="14">
        <f>согаз!E28+макс!E28+капитал!E28</f>
        <v>0</v>
      </c>
      <c r="F28" s="14">
        <f>согаз!F28+макс!F28+капитал!F28</f>
        <v>8039269.8800000018</v>
      </c>
      <c r="G28" s="14">
        <f>согаз!G28+макс!G28+капитал!G28</f>
        <v>56353460.042174183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77807843.627174184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77</v>
      </c>
      <c r="D29" s="14">
        <f>согаз!D29+макс!D29+капитал!D29</f>
        <v>45453768.44333338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133636444.03734654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190974159.69067991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235593667.42999989</v>
      </c>
      <c r="E30" s="14">
        <f>согаз!E30+макс!E30+капитал!E30</f>
        <v>0</v>
      </c>
      <c r="F30" s="14">
        <f>согаз!F30+макс!F30+капитал!F30</f>
        <v>28241800.179999996</v>
      </c>
      <c r="G30" s="14">
        <f>согаз!G30+макс!G30+капитал!G30</f>
        <v>328262573.25107402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592098040.86107397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56919251.556666642</v>
      </c>
      <c r="E31" s="14">
        <f>согаз!E31+макс!E31+капитал!E31</f>
        <v>0</v>
      </c>
      <c r="F31" s="14">
        <f>согаз!F31+макс!F31+капитал!F31</f>
        <v>22505740.680000003</v>
      </c>
      <c r="G31" s="14">
        <f>согаз!G31+макс!G31+капитал!G31</f>
        <v>97888305.969415694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177313298.20608234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f>согаз!D32+макс!D32+капитал!D32</f>
        <v>223698080.03000009</v>
      </c>
      <c r="E32" s="14">
        <f>согаз!E32+макс!E32+капитал!E32</f>
        <v>0</v>
      </c>
      <c r="F32" s="14">
        <f>согаз!F32+макс!F32+капитал!F32</f>
        <v>23928371.660000004</v>
      </c>
      <c r="G32" s="14">
        <f>согаз!G32+макс!G32+капитал!G32</f>
        <v>272293258.74818081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519919710.43818092</v>
      </c>
      <c r="K32" s="15"/>
      <c r="L32" s="15"/>
    </row>
    <row r="33" spans="1:12">
      <c r="A33" s="36">
        <v>26</v>
      </c>
      <c r="B33" s="19">
        <v>670030</v>
      </c>
      <c r="C33" s="18" t="s">
        <v>100</v>
      </c>
      <c r="D33" s="14">
        <f>согаз!D33+макс!D33+капитал!D33</f>
        <v>30162395.584999993</v>
      </c>
      <c r="E33" s="14">
        <f>согаз!E33+макс!E33+капитал!E33</f>
        <v>0</v>
      </c>
      <c r="F33" s="14">
        <f>согаз!F33+макс!F33+капитал!F33</f>
        <v>10479806.329999994</v>
      </c>
      <c r="G33" s="14">
        <f>согаз!G33+макс!G33+капитал!G33</f>
        <v>92703749.638188884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133345951.55318888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11531871.984999994</v>
      </c>
      <c r="E34" s="14">
        <f>согаз!E34+макс!E34+капитал!E34</f>
        <v>0</v>
      </c>
      <c r="F34" s="14">
        <f>согаз!F34+макс!F34+капитал!F34</f>
        <v>9193426.5900000036</v>
      </c>
      <c r="G34" s="14">
        <f>согаз!G34+макс!G34+капитал!G34</f>
        <v>43531638.564355209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64256937.139355205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577838.63</v>
      </c>
      <c r="G35" s="14">
        <f>согаз!G35+макс!G35+капитал!G35</f>
        <v>2720510.8957000002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4498433.7157000005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149299308.61666673</v>
      </c>
      <c r="E36" s="14">
        <f>согаз!E36+макс!E36+капитал!E36</f>
        <v>0</v>
      </c>
      <c r="F36" s="14">
        <f>согаз!F36+макс!F36+капитал!F36</f>
        <v>23901803.180000003</v>
      </c>
      <c r="G36" s="14">
        <f>согаз!G36+макс!G36+капитал!G36</f>
        <v>272457453.09529173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445658564.89195848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1820445.8140000002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3363775.9740000004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193250775.47623068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205341380.81623068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133434557.0486349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157717236.23863491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10088626.6</v>
      </c>
      <c r="G40" s="14">
        <f>согаз!G40+макс!G40+капитал!G40</f>
        <v>185478466.8867507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195567093.48675069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11687135.500000002</v>
      </c>
      <c r="G41" s="14">
        <f>согаз!G41+макс!G41+капитал!G41</f>
        <v>121006299.48378363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132693434.98378363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10591433.470000001</v>
      </c>
      <c r="G42" s="14">
        <f>согаз!G42+макс!G42+капитал!G42</f>
        <v>120835119.57597849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131426553.04597849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8435814.2699999996</v>
      </c>
      <c r="G43" s="14">
        <f>согаз!G43+макс!G43+капитал!G43</f>
        <v>103958692.87357496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112394507.14357495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32692500.82</v>
      </c>
      <c r="G44" s="14">
        <f>согаз!G44+макс!G44+капитал!G44</f>
        <v>139239089.76396456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171931590.58396456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50345670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50345670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760851620.11500001</v>
      </c>
      <c r="E47" s="14">
        <f>согаз!E47+макс!E47+капитал!E47</f>
        <v>96773355</v>
      </c>
      <c r="F47" s="14">
        <f>согаз!F47+макс!F47+капитал!F47</f>
        <v>34682704.706363633</v>
      </c>
      <c r="G47" s="14">
        <f>согаз!G47+макс!G47+капитал!G47</f>
        <v>160410470.70999998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955944795.53136373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f>согаз!D48+макс!D48+капитал!D48</f>
        <v>73442816.240000024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152826418.97000003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f>согаз!D51+макс!D51+капитал!D51</f>
        <v>74561656.743333325</v>
      </c>
      <c r="E51" s="14">
        <f>согаз!E51+макс!E51+капитал!E51</f>
        <v>0</v>
      </c>
      <c r="F51" s="14">
        <f>согаз!F51+макс!F51+капитал!F51</f>
        <v>32259130.400000002</v>
      </c>
      <c r="G51" s="14">
        <f>согаз!G51+макс!G51+капитал!G51</f>
        <v>457355154.66800177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564175941.81133509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11070786.83</v>
      </c>
      <c r="E52" s="14">
        <f>согаз!E52+макс!E52+капитал!E52</f>
        <v>0</v>
      </c>
      <c r="F52" s="14">
        <f>согаз!F52+макс!F52+капитал!F52</f>
        <v>11282308.32</v>
      </c>
      <c r="G52" s="14">
        <f>согаз!G52+макс!G52+капитал!G52</f>
        <v>176189547.02915657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198542642.17915657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691153956.43999994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71921490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763075446.43999994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374525.05000000005</v>
      </c>
      <c r="G55" s="14">
        <f>согаз!G55+макс!G55+капитал!G55</f>
        <v>4621824.9000000004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4996349.95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90</v>
      </c>
      <c r="D56" s="14">
        <f>согаз!D56+макс!D56+капитал!D56</f>
        <v>368150181.3599999</v>
      </c>
      <c r="E56" s="14">
        <f>согаз!E56+макс!E56+капитал!E56</f>
        <v>62557701</v>
      </c>
      <c r="F56" s="14">
        <f>согаз!F56+макс!F56+капитал!F56</f>
        <v>32636728.489999995</v>
      </c>
      <c r="G56" s="14">
        <f>согаз!G56+макс!G56+капитал!G56</f>
        <v>96167148.841525882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496954058.69152582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8488345.0299999993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1725651.12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1725651.12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2594021.9000000004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3863177.2500000005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2421184.98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27912354.52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9222007.3300000001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9222007.3300000001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22409451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22409451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117180488.06000002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117192749.56000002</v>
      </c>
      <c r="K67" s="15"/>
      <c r="L67" s="15"/>
    </row>
    <row r="68" spans="1:12">
      <c r="A68" s="36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56061322.004000008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56061322.004000008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14333427.520000001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81053855.200546756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89452305.320546761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76338414.680000007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76338414.680000007</v>
      </c>
      <c r="K77" s="15"/>
      <c r="L77" s="15"/>
    </row>
    <row r="78" spans="1:12">
      <c r="A78" s="36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30524492.052000001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30524492.052000001</v>
      </c>
      <c r="K78" s="15"/>
      <c r="L78" s="15"/>
    </row>
    <row r="79" spans="1:12">
      <c r="A79" s="36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5255013.49</v>
      </c>
      <c r="G81" s="14">
        <f>согаз!G81+макс!G81+капитал!G81</f>
        <v>21142906.491177224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26397919.981177226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14398346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14398346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20368513.66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20368513.66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5440157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5440157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74732722.059999987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76280660.059999987</v>
      </c>
      <c r="K86" s="15"/>
      <c r="L86" s="15"/>
    </row>
    <row r="87" spans="1:12">
      <c r="A87" s="36">
        <v>80</v>
      </c>
      <c r="B87" s="17">
        <v>670148</v>
      </c>
      <c r="C87" s="30" t="s">
        <v>97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  <c r="K89" s="15"/>
      <c r="L89" s="15"/>
    </row>
    <row r="90" spans="1:12">
      <c r="A90" s="36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17908145.149999999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17908145.149999999</v>
      </c>
      <c r="K90" s="15"/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99</v>
      </c>
      <c r="D92" s="14">
        <f>согаз!D92+макс!D92+капитал!D92</f>
        <v>233831880.46833348</v>
      </c>
      <c r="E92" s="14">
        <f>согаз!E92+макс!E92+капитал!E92</f>
        <v>0</v>
      </c>
      <c r="F92" s="14">
        <f>согаз!F92+макс!F92+капитал!F92</f>
        <v>22726132.720000006</v>
      </c>
      <c r="G92" s="14">
        <f>согаз!G92+макс!G92+капитал!G92</f>
        <v>310967079.42500806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567525092.61334157</v>
      </c>
      <c r="K92" s="15"/>
      <c r="L92" s="15"/>
    </row>
    <row r="93" spans="1:12">
      <c r="A93" s="36"/>
      <c r="B93" s="16"/>
      <c r="C93" s="11" t="s">
        <v>81</v>
      </c>
      <c r="D93" s="7">
        <f>SUM(D8:D92)</f>
        <v>5572225777.8299999</v>
      </c>
      <c r="E93" s="7">
        <f t="shared" ref="E93:J93" si="2">SUM(E8:E92)</f>
        <v>708240163</v>
      </c>
      <c r="F93" s="7">
        <f>SUM(F8:F92)</f>
        <v>1510426064.0823638</v>
      </c>
      <c r="G93" s="7">
        <f>SUM(G8:G92)</f>
        <v>5308117118.6753435</v>
      </c>
      <c r="H93" s="7">
        <f t="shared" si="2"/>
        <v>825903586.68999994</v>
      </c>
      <c r="I93" s="7">
        <f t="shared" si="2"/>
        <v>14630720</v>
      </c>
      <c r="J93" s="7">
        <f t="shared" si="2"/>
        <v>13231303267.27771</v>
      </c>
      <c r="K93" s="15"/>
      <c r="L93" s="15"/>
    </row>
    <row r="94" spans="1:12">
      <c r="A94" s="37"/>
      <c r="B94" s="16"/>
      <c r="C94" s="11" t="s">
        <v>82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83</v>
      </c>
      <c r="D95" s="7">
        <f>D93+D94</f>
        <v>6199902275</v>
      </c>
      <c r="E95" s="7">
        <f t="shared" ref="E95:J95" si="3">E93+E94</f>
        <v>708240163</v>
      </c>
      <c r="F95" s="7">
        <f t="shared" si="3"/>
        <v>1591795018.0015283</v>
      </c>
      <c r="G95" s="7">
        <f t="shared" si="3"/>
        <v>5407184785.281004</v>
      </c>
      <c r="H95" s="7">
        <f t="shared" si="3"/>
        <v>846975568.99978256</v>
      </c>
      <c r="I95" s="7">
        <f t="shared" si="3"/>
        <v>14630720</v>
      </c>
      <c r="J95" s="7">
        <f t="shared" si="3"/>
        <v>14060488367.282318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0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8.75" customHeight="1">
      <c r="A2" s="39"/>
      <c r="B2" s="1"/>
      <c r="C2" s="51" t="str">
        <f>свод!C2</f>
        <v>Утверждено на заседании Комиссии по разработке Территориальной программы ОМС от 27.07.2023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104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3941388</v>
      </c>
      <c r="H8" s="14"/>
      <c r="I8" s="14"/>
      <c r="J8" s="7">
        <f>D8+F8+G8+H8+I8</f>
        <v>3941388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266980398.11500013</v>
      </c>
      <c r="E9" s="14">
        <v>50609031</v>
      </c>
      <c r="F9" s="14">
        <v>11006290.790000001</v>
      </c>
      <c r="G9" s="14">
        <v>17682784.148700003</v>
      </c>
      <c r="H9" s="14"/>
      <c r="I9" s="14">
        <v>1497400</v>
      </c>
      <c r="J9" s="7">
        <f t="shared" ref="J9:J72" si="0">D9+F9+G9+H9+I9</f>
        <v>297166873.05370015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32002752.495000023</v>
      </c>
      <c r="E10" s="14">
        <v>1518727</v>
      </c>
      <c r="F10" s="14">
        <v>8878692.9700000007</v>
      </c>
      <c r="G10" s="14">
        <v>7999048.9924999997</v>
      </c>
      <c r="H10" s="14"/>
      <c r="I10" s="14">
        <v>1413410</v>
      </c>
      <c r="J10" s="7">
        <f t="shared" si="0"/>
        <v>50293904.457500026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13561700</v>
      </c>
      <c r="H11" s="14"/>
      <c r="I11" s="14"/>
      <c r="J11" s="7">
        <f t="shared" si="0"/>
        <v>13561700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115651551.86000001</v>
      </c>
      <c r="E12" s="14">
        <v>19991876</v>
      </c>
      <c r="F12" s="14">
        <v>132184390.50000001</v>
      </c>
      <c r="G12" s="14">
        <v>26264154.535399999</v>
      </c>
      <c r="H12" s="14"/>
      <c r="I12" s="14"/>
      <c r="J12" s="7">
        <f t="shared" si="0"/>
        <v>274100096.89539999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4036460.17</v>
      </c>
      <c r="E13" s="14"/>
      <c r="F13" s="14">
        <v>0</v>
      </c>
      <c r="G13" s="14">
        <v>0</v>
      </c>
      <c r="H13" s="14"/>
      <c r="I13" s="14"/>
      <c r="J13" s="7">
        <f t="shared" si="0"/>
        <v>4036460.17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5733250</v>
      </c>
      <c r="H14" s="14"/>
      <c r="I14" s="14"/>
      <c r="J14" s="7">
        <f t="shared" si="0"/>
        <v>5733250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4620770</v>
      </c>
      <c r="H15" s="14"/>
      <c r="I15" s="14"/>
      <c r="J15" s="7">
        <f t="shared" si="0"/>
        <v>4620770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4192540</v>
      </c>
      <c r="H16" s="43"/>
      <c r="I16" s="43"/>
      <c r="J16" s="7">
        <f t="shared" si="0"/>
        <v>4192540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4752520</v>
      </c>
      <c r="H17" s="14"/>
      <c r="I17" s="14"/>
      <c r="J17" s="7">
        <f t="shared" si="0"/>
        <v>4752520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30395280.631966192</v>
      </c>
      <c r="H18" s="14">
        <v>5021543.8027502447</v>
      </c>
      <c r="I18" s="14"/>
      <c r="J18" s="7">
        <f t="shared" si="0"/>
        <v>35416824.434716433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7416646.7666666685</v>
      </c>
      <c r="E19" s="14"/>
      <c r="F19" s="14">
        <v>3852969.5700000003</v>
      </c>
      <c r="G19" s="14">
        <v>21307595.65717537</v>
      </c>
      <c r="H19" s="14"/>
      <c r="I19" s="14"/>
      <c r="J19" s="7">
        <f t="shared" si="0"/>
        <v>32577211.993842039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2035754.2316666674</v>
      </c>
      <c r="E20" s="14"/>
      <c r="F20" s="14">
        <v>362862.7</v>
      </c>
      <c r="G20" s="14">
        <v>3323162.939293691</v>
      </c>
      <c r="H20" s="14"/>
      <c r="I20" s="14"/>
      <c r="J20" s="7">
        <f t="shared" si="0"/>
        <v>5721779.8709603585</v>
      </c>
    </row>
    <row r="21" spans="1:10">
      <c r="A21" s="36">
        <v>14</v>
      </c>
      <c r="B21" s="19">
        <v>670017</v>
      </c>
      <c r="C21" s="18" t="s">
        <v>30</v>
      </c>
      <c r="D21" s="14">
        <v>7759833.2350000031</v>
      </c>
      <c r="E21" s="14"/>
      <c r="F21" s="14">
        <v>3034343.6500000004</v>
      </c>
      <c r="G21" s="14">
        <v>22450690.64676274</v>
      </c>
      <c r="H21" s="14"/>
      <c r="I21" s="14"/>
      <c r="J21" s="7">
        <f t="shared" si="0"/>
        <v>33244867.531762742</v>
      </c>
    </row>
    <row r="22" spans="1:10">
      <c r="A22" s="36">
        <v>15</v>
      </c>
      <c r="B22" s="19">
        <v>670018</v>
      </c>
      <c r="C22" s="18" t="s">
        <v>31</v>
      </c>
      <c r="D22" s="14">
        <v>614906.0116666666</v>
      </c>
      <c r="E22" s="14"/>
      <c r="F22" s="14">
        <v>488160.8</v>
      </c>
      <c r="G22" s="14">
        <v>3794673.5665325858</v>
      </c>
      <c r="H22" s="14"/>
      <c r="I22" s="14"/>
      <c r="J22" s="7">
        <f t="shared" si="0"/>
        <v>4897740.3781992523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623551.68999999994</v>
      </c>
      <c r="E24" s="14"/>
      <c r="F24" s="14">
        <v>336170.94</v>
      </c>
      <c r="G24" s="14">
        <v>2656596.05433681</v>
      </c>
      <c r="H24" s="14"/>
      <c r="I24" s="14"/>
      <c r="J24" s="7">
        <f t="shared" si="0"/>
        <v>3616318.6843368099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571378.59666666656</v>
      </c>
      <c r="E26" s="14"/>
      <c r="F26" s="14">
        <v>440412.63</v>
      </c>
      <c r="G26" s="14">
        <v>3260125.7766678543</v>
      </c>
      <c r="H26" s="14"/>
      <c r="I26" s="14"/>
      <c r="J26" s="7">
        <f t="shared" si="0"/>
        <v>4271917.0033345204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8422073.2300000023</v>
      </c>
      <c r="E27" s="14"/>
      <c r="F27" s="14">
        <v>2907994.6999999993</v>
      </c>
      <c r="G27" s="14">
        <v>25204525.096624222</v>
      </c>
      <c r="H27" s="14"/>
      <c r="I27" s="14"/>
      <c r="J27" s="7">
        <f t="shared" si="0"/>
        <v>36534593.026624225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1444516.7600000007</v>
      </c>
      <c r="E28" s="14"/>
      <c r="F28" s="14">
        <v>793025.21999999986</v>
      </c>
      <c r="G28" s="14">
        <v>8056279.6255231025</v>
      </c>
      <c r="H28" s="14"/>
      <c r="I28" s="14"/>
      <c r="J28" s="7">
        <f t="shared" si="0"/>
        <v>10293821.605523102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2828270.4433333338</v>
      </c>
      <c r="E29" s="14"/>
      <c r="F29" s="14">
        <v>1415020.3699999999</v>
      </c>
      <c r="G29" s="14">
        <v>8979795.8941018656</v>
      </c>
      <c r="H29" s="14"/>
      <c r="I29" s="14"/>
      <c r="J29" s="7">
        <f t="shared" si="0"/>
        <v>13223086.707435198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30576515.661666662</v>
      </c>
      <c r="E30" s="14"/>
      <c r="F30" s="14">
        <v>3406550.9600000009</v>
      </c>
      <c r="G30" s="14">
        <v>40718695.648733497</v>
      </c>
      <c r="H30" s="14"/>
      <c r="I30" s="14"/>
      <c r="J30" s="7">
        <f t="shared" si="0"/>
        <v>74701762.270400167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18897899.768333334</v>
      </c>
      <c r="E31" s="14"/>
      <c r="F31" s="14">
        <v>7591677.669999999</v>
      </c>
      <c r="G31" s="14">
        <v>32383482.499883968</v>
      </c>
      <c r="H31" s="14"/>
      <c r="I31" s="14"/>
      <c r="J31" s="7">
        <f t="shared" si="0"/>
        <v>58873059.938217297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12730188.479999991</v>
      </c>
      <c r="E32" s="14"/>
      <c r="F32" s="14">
        <v>3715691.4100000006</v>
      </c>
      <c r="G32" s="14">
        <v>22835289.239172705</v>
      </c>
      <c r="H32" s="14"/>
      <c r="I32" s="14"/>
      <c r="J32" s="7">
        <f t="shared" si="0"/>
        <v>39281169.129172698</v>
      </c>
    </row>
    <row r="33" spans="1:10">
      <c r="A33" s="36">
        <v>26</v>
      </c>
      <c r="B33" s="19">
        <v>670030</v>
      </c>
      <c r="C33" s="18" t="s">
        <v>100</v>
      </c>
      <c r="D33" s="14">
        <v>900099.45499999996</v>
      </c>
      <c r="E33" s="14"/>
      <c r="F33" s="14">
        <v>103640.68000000001</v>
      </c>
      <c r="G33" s="14">
        <v>1709160.1384293963</v>
      </c>
      <c r="H33" s="14"/>
      <c r="I33" s="14"/>
      <c r="J33" s="7">
        <f t="shared" si="0"/>
        <v>2712900.2734293966</v>
      </c>
    </row>
    <row r="34" spans="1:10">
      <c r="A34" s="36">
        <v>27</v>
      </c>
      <c r="B34" s="19">
        <v>670033</v>
      </c>
      <c r="C34" s="18" t="s">
        <v>42</v>
      </c>
      <c r="D34" s="14">
        <v>601662.45499999973</v>
      </c>
      <c r="E34" s="14"/>
      <c r="F34" s="14">
        <v>53142.880000000005</v>
      </c>
      <c r="G34" s="14">
        <v>1286969.8861809373</v>
      </c>
      <c r="H34" s="14"/>
      <c r="I34" s="14"/>
      <c r="J34" s="7">
        <f t="shared" si="0"/>
        <v>1941775.221180937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86947.549400000004</v>
      </c>
      <c r="H35" s="14"/>
      <c r="I35" s="14"/>
      <c r="J35" s="7">
        <f t="shared" si="0"/>
        <v>162631.61940000003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19116385.789999999</v>
      </c>
      <c r="E36" s="14"/>
      <c r="F36" s="14">
        <v>2631579.5800000005</v>
      </c>
      <c r="G36" s="14">
        <v>33095532.327584125</v>
      </c>
      <c r="H36" s="14"/>
      <c r="I36" s="14"/>
      <c r="J36" s="7">
        <f t="shared" si="0"/>
        <v>54843497.697584122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248944.66330000001</v>
      </c>
      <c r="H37" s="14"/>
      <c r="I37" s="14"/>
      <c r="J37" s="7">
        <f t="shared" si="0"/>
        <v>427226.21330000006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3866685.24</v>
      </c>
      <c r="G38" s="14">
        <v>58170490.536581352</v>
      </c>
      <c r="H38" s="14"/>
      <c r="I38" s="14"/>
      <c r="J38" s="7">
        <f t="shared" si="0"/>
        <v>62037175.776581354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8141550.3000000017</v>
      </c>
      <c r="G39" s="14">
        <v>36077782.686617985</v>
      </c>
      <c r="H39" s="14"/>
      <c r="I39" s="14"/>
      <c r="J39" s="7">
        <f t="shared" si="0"/>
        <v>44219332.98661799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1684782.4500000002</v>
      </c>
      <c r="G40" s="14">
        <v>41498511.243760578</v>
      </c>
      <c r="H40" s="14"/>
      <c r="I40" s="14"/>
      <c r="J40" s="7">
        <f t="shared" si="0"/>
        <v>43183293.693760581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1902322.76</v>
      </c>
      <c r="G41" s="14">
        <v>22777735.126656294</v>
      </c>
      <c r="H41" s="14"/>
      <c r="I41" s="14"/>
      <c r="J41" s="7">
        <f t="shared" si="0"/>
        <v>24680057.886656296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3125360.5400000005</v>
      </c>
      <c r="G42" s="14">
        <v>33407852.919345554</v>
      </c>
      <c r="H42" s="14"/>
      <c r="I42" s="14"/>
      <c r="J42" s="7">
        <f t="shared" si="0"/>
        <v>36533213.459345557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2647098.2800000007</v>
      </c>
      <c r="G43" s="14">
        <v>28305575.114624619</v>
      </c>
      <c r="H43" s="14"/>
      <c r="I43" s="14"/>
      <c r="J43" s="7">
        <f t="shared" si="0"/>
        <v>30952673.394624621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9789086.0899999999</v>
      </c>
      <c r="G44" s="14">
        <v>37629862.831234798</v>
      </c>
      <c r="H44" s="14"/>
      <c r="I44" s="14"/>
      <c r="J44" s="7">
        <f t="shared" si="0"/>
        <v>47418948.921234801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15080870</v>
      </c>
      <c r="H45" s="14"/>
      <c r="I45" s="14"/>
      <c r="J45" s="7">
        <f t="shared" si="0"/>
        <v>15080870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11532920</v>
      </c>
      <c r="H46" s="14"/>
      <c r="I46" s="14"/>
      <c r="J46" s="7">
        <f t="shared" si="0"/>
        <v>11532920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161577777.22500005</v>
      </c>
      <c r="E47" s="14">
        <v>16874655</v>
      </c>
      <c r="F47" s="14">
        <v>5249788.7626172761</v>
      </c>
      <c r="G47" s="14">
        <v>37885240.67369999</v>
      </c>
      <c r="H47" s="14"/>
      <c r="I47" s="14"/>
      <c r="J47" s="7">
        <f t="shared" si="0"/>
        <v>204712806.66131735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18310324.873333335</v>
      </c>
      <c r="E48" s="14"/>
      <c r="F48" s="14">
        <v>595512.92000000004</v>
      </c>
      <c r="G48" s="14">
        <v>22097067.018400002</v>
      </c>
      <c r="H48" s="14"/>
      <c r="I48" s="14"/>
      <c r="J48" s="7">
        <f t="shared" si="0"/>
        <v>41002904.811733335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26039073.43</v>
      </c>
      <c r="E49" s="14"/>
      <c r="F49" s="14">
        <v>0</v>
      </c>
      <c r="G49" s="14">
        <v>1194360</v>
      </c>
      <c r="H49" s="14"/>
      <c r="I49" s="14"/>
      <c r="J49" s="7">
        <f t="shared" si="0"/>
        <v>27233433.43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22168544</v>
      </c>
      <c r="H50" s="14"/>
      <c r="I50" s="14"/>
      <c r="J50" s="7">
        <f t="shared" si="0"/>
        <v>22168544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8696815.3683333378</v>
      </c>
      <c r="E51" s="14"/>
      <c r="F51" s="14">
        <v>7999523.3600000003</v>
      </c>
      <c r="G51" s="14">
        <v>103896252.45021774</v>
      </c>
      <c r="H51" s="14"/>
      <c r="I51" s="14"/>
      <c r="J51" s="7">
        <f t="shared" si="0"/>
        <v>120592591.17855108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2077370.845</v>
      </c>
      <c r="E52" s="14"/>
      <c r="F52" s="14">
        <v>4850189.42</v>
      </c>
      <c r="G52" s="14">
        <v>55679655.006614581</v>
      </c>
      <c r="H52" s="14"/>
      <c r="I52" s="14"/>
      <c r="J52" s="7">
        <f t="shared" si="0"/>
        <v>62607215.271614581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173152098.98000005</v>
      </c>
      <c r="E53" s="14">
        <v>42704141</v>
      </c>
      <c r="F53" s="14">
        <v>0</v>
      </c>
      <c r="G53" s="14">
        <v>18260027.992899999</v>
      </c>
      <c r="H53" s="14"/>
      <c r="I53" s="14"/>
      <c r="J53" s="7">
        <f t="shared" si="0"/>
        <v>191412126.97290003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587179.22809999995</v>
      </c>
      <c r="H54" s="14"/>
      <c r="I54" s="14"/>
      <c r="J54" s="7">
        <f t="shared" si="0"/>
        <v>587179.22809999995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76708.5</v>
      </c>
      <c r="G55" s="14">
        <v>1114979.5996000003</v>
      </c>
      <c r="H55" s="14"/>
      <c r="I55" s="14"/>
      <c r="J55" s="7">
        <f t="shared" si="0"/>
        <v>1191688.0996000003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87713691.940000027</v>
      </c>
      <c r="E56" s="14">
        <v>17159143</v>
      </c>
      <c r="F56" s="14">
        <v>8460661.4500000011</v>
      </c>
      <c r="G56" s="14">
        <v>26504473.913455419</v>
      </c>
      <c r="H56" s="14"/>
      <c r="I56" s="14"/>
      <c r="J56" s="7">
        <f t="shared" si="0"/>
        <v>122678827.30345544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14412359.009999998</v>
      </c>
      <c r="E57" s="14"/>
      <c r="F57" s="14">
        <v>0</v>
      </c>
      <c r="G57" s="14">
        <v>1773384.3412999995</v>
      </c>
      <c r="H57" s="14"/>
      <c r="I57" s="14"/>
      <c r="J57" s="7">
        <f t="shared" si="0"/>
        <v>16185743.351299997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358758.62910000002</v>
      </c>
      <c r="H58" s="14"/>
      <c r="I58" s="14"/>
      <c r="J58" s="7">
        <f t="shared" si="0"/>
        <v>358758.62910000002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</v>
      </c>
      <c r="G59" s="14">
        <v>218094.65000000002</v>
      </c>
      <c r="H59" s="14"/>
      <c r="I59" s="14"/>
      <c r="J59" s="7">
        <f t="shared" si="0"/>
        <v>699025.71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534184.99</v>
      </c>
      <c r="E61" s="14"/>
      <c r="F61" s="14">
        <v>2461766.4</v>
      </c>
      <c r="G61" s="14">
        <v>4025964.4791999999</v>
      </c>
      <c r="H61" s="14"/>
      <c r="I61" s="14"/>
      <c r="J61" s="7">
        <f t="shared" si="0"/>
        <v>7021915.8691999996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1665740.3600000003</v>
      </c>
      <c r="G62" s="14">
        <v>0</v>
      </c>
      <c r="H62" s="14"/>
      <c r="I62" s="14"/>
      <c r="J62" s="7">
        <f t="shared" si="0"/>
        <v>1665740.3600000003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1052.3600999999996</v>
      </c>
      <c r="H63" s="14"/>
      <c r="I63" s="14"/>
      <c r="J63" s="7">
        <f t="shared" si="0"/>
        <v>1052.3600999999996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2499682.3199999998</v>
      </c>
      <c r="G64" s="14">
        <v>0</v>
      </c>
      <c r="H64" s="14"/>
      <c r="I64" s="14"/>
      <c r="J64" s="7">
        <f t="shared" si="0"/>
        <v>2499682.3199999998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1525240</v>
      </c>
      <c r="H65" s="14"/>
      <c r="I65" s="14"/>
      <c r="J65" s="7">
        <f t="shared" si="0"/>
        <v>1525240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5314915</v>
      </c>
      <c r="H66" s="14"/>
      <c r="I66" s="14"/>
      <c r="J66" s="7">
        <f t="shared" si="0"/>
        <v>5314915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23658528.180828303</v>
      </c>
      <c r="G67" s="14">
        <v>2940.3077000000003</v>
      </c>
      <c r="H67" s="14"/>
      <c r="I67" s="14"/>
      <c r="J67" s="7">
        <f t="shared" si="0"/>
        <v>23661468.488528304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2002512</v>
      </c>
      <c r="H68" s="14"/>
      <c r="I68" s="14"/>
      <c r="J68" s="7">
        <f t="shared" si="0"/>
        <v>2002512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6783220.4560000012</v>
      </c>
      <c r="G69" s="14">
        <v>0</v>
      </c>
      <c r="H69" s="14"/>
      <c r="I69" s="14"/>
      <c r="J69" s="7">
        <f t="shared" si="0"/>
        <v>6783220.4560000012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786081.82000000007</v>
      </c>
      <c r="G70" s="14">
        <v>3780777.0813000002</v>
      </c>
      <c r="H70" s="14"/>
      <c r="I70" s="14"/>
      <c r="J70" s="7">
        <f t="shared" si="0"/>
        <v>4566858.9013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2389803.3400000008</v>
      </c>
      <c r="G71" s="14">
        <v>23766478.723683223</v>
      </c>
      <c r="H71" s="14"/>
      <c r="I71" s="14"/>
      <c r="J71" s="7">
        <f t="shared" si="0"/>
        <v>26156282.063683223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17262.774000000001</v>
      </c>
      <c r="H73" s="14"/>
      <c r="I73" s="14"/>
      <c r="J73" s="7">
        <f t="shared" ref="J73:J92" si="1">D73+F73+G73+H73+I73</f>
        <v>17262.774000000001</v>
      </c>
    </row>
    <row r="74" spans="1:10" ht="21.6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195092.26</v>
      </c>
      <c r="H75" s="14"/>
      <c r="I75" s="14"/>
      <c r="J75" s="7">
        <f t="shared" si="1"/>
        <v>195092.26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27795521.600000001</v>
      </c>
      <c r="G77" s="14">
        <v>0</v>
      </c>
      <c r="H77" s="14"/>
      <c r="I77" s="14"/>
      <c r="J77" s="7">
        <f t="shared" si="1"/>
        <v>27795521.600000001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6277972.3059003334</v>
      </c>
      <c r="G78" s="14">
        <v>0</v>
      </c>
      <c r="H78" s="14"/>
      <c r="I78" s="14"/>
      <c r="J78" s="7">
        <f t="shared" si="1"/>
        <v>6277972.3059003334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43911.740000000005</v>
      </c>
      <c r="H79" s="14"/>
      <c r="I79" s="14"/>
      <c r="J79" s="7">
        <f t="shared" si="1"/>
        <v>43911.740000000005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1631919.3299999998</v>
      </c>
      <c r="G81" s="14">
        <v>7241722.2067619516</v>
      </c>
      <c r="H81" s="14"/>
      <c r="I81" s="14"/>
      <c r="J81" s="7">
        <f t="shared" si="1"/>
        <v>8873641.5367619507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632595</v>
      </c>
      <c r="H82" s="14"/>
      <c r="I82" s="14"/>
      <c r="J82" s="7">
        <f t="shared" si="1"/>
        <v>632595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5277885</v>
      </c>
      <c r="H83" s="14"/>
      <c r="I83" s="14"/>
      <c r="J83" s="7">
        <f t="shared" si="1"/>
        <v>5277885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1012746</v>
      </c>
      <c r="H85" s="14"/>
      <c r="I85" s="14"/>
      <c r="J85" s="7">
        <f t="shared" si="1"/>
        <v>1012746</v>
      </c>
    </row>
    <row r="86" spans="1:10">
      <c r="A86" s="36">
        <v>79</v>
      </c>
      <c r="B86" s="17">
        <v>670147</v>
      </c>
      <c r="C86" s="29" t="s">
        <v>70</v>
      </c>
      <c r="D86" s="14">
        <v>13983952.149999995</v>
      </c>
      <c r="E86" s="14"/>
      <c r="F86" s="14">
        <v>0</v>
      </c>
      <c r="G86" s="14">
        <v>14813</v>
      </c>
      <c r="H86" s="14"/>
      <c r="I86" s="14"/>
      <c r="J86" s="7">
        <f t="shared" si="1"/>
        <v>13998765.149999995</v>
      </c>
    </row>
    <row r="87" spans="1:10">
      <c r="A87" s="36">
        <v>80</v>
      </c>
      <c r="B87" s="17">
        <v>670148</v>
      </c>
      <c r="C87" s="30" t="s">
        <v>97</v>
      </c>
      <c r="D87" s="14">
        <v>1827116.9999999998</v>
      </c>
      <c r="E87" s="14"/>
      <c r="F87" s="14">
        <v>0</v>
      </c>
      <c r="G87" s="14">
        <v>0</v>
      </c>
      <c r="H87" s="14"/>
      <c r="I87" s="14"/>
      <c r="J87" s="7">
        <f t="shared" si="1"/>
        <v>1827116.9999999998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4756349.8599999994</v>
      </c>
      <c r="G90" s="14">
        <v>0</v>
      </c>
      <c r="H90" s="14"/>
      <c r="I90" s="14"/>
      <c r="J90" s="7">
        <f t="shared" si="1"/>
        <v>4756349.8599999994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1078829</v>
      </c>
      <c r="H91" s="14"/>
      <c r="I91" s="14"/>
      <c r="J91" s="7">
        <f t="shared" si="1"/>
        <v>1078829</v>
      </c>
    </row>
    <row r="92" spans="1:10" ht="29.25" customHeight="1">
      <c r="A92" s="36">
        <v>85</v>
      </c>
      <c r="B92" s="17">
        <v>670157</v>
      </c>
      <c r="C92" s="18" t="s">
        <v>99</v>
      </c>
      <c r="D92" s="14">
        <v>11003627.039999997</v>
      </c>
      <c r="E92" s="14"/>
      <c r="F92" s="14">
        <v>489871.65</v>
      </c>
      <c r="G92" s="14">
        <v>12071985.16573341</v>
      </c>
      <c r="H92" s="14"/>
      <c r="I92" s="14"/>
      <c r="J92" s="7">
        <f t="shared" si="1"/>
        <v>23565483.85573341</v>
      </c>
    </row>
    <row r="93" spans="1:10">
      <c r="A93" s="36"/>
      <c r="B93" s="31"/>
      <c r="C93" s="11" t="s">
        <v>69</v>
      </c>
      <c r="D93" s="7">
        <f>SUM(D8:D92)</f>
        <v>1052622954.0966669</v>
      </c>
      <c r="E93" s="7">
        <f t="shared" ref="E93:J93" si="2">SUM(E8:E92)</f>
        <v>148857573</v>
      </c>
      <c r="F93" s="7">
        <f t="shared" si="2"/>
        <v>323439526.36534595</v>
      </c>
      <c r="G93" s="7">
        <f t="shared" si="2"/>
        <v>994837197.51795638</v>
      </c>
      <c r="H93" s="7">
        <f t="shared" si="2"/>
        <v>148717054.46990067</v>
      </c>
      <c r="I93" s="7">
        <f t="shared" si="2"/>
        <v>2910810</v>
      </c>
      <c r="J93" s="7">
        <f t="shared" si="2"/>
        <v>2522527542.4498696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5" customHeight="1">
      <c r="A2" s="39"/>
      <c r="B2" s="1"/>
      <c r="C2" s="51" t="str">
        <f>согаз!C2</f>
        <v>Утверждено на заседании Комиссии по разработке Территориальной программы ОМС от 27.07.2023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4040918</v>
      </c>
      <c r="H8" s="14"/>
      <c r="I8" s="14"/>
      <c r="J8" s="7">
        <f>D8+F8+G8+H8+I8</f>
        <v>4040918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459380496.85499984</v>
      </c>
      <c r="E9" s="14">
        <v>87191751</v>
      </c>
      <c r="F9" s="14">
        <v>17926800.730000004</v>
      </c>
      <c r="G9" s="14">
        <v>26031261.446100004</v>
      </c>
      <c r="H9" s="14"/>
      <c r="I9" s="14">
        <v>2121980</v>
      </c>
      <c r="J9" s="7">
        <f t="shared" ref="J9:J72" si="0">D9+F9+G9+H9+I9</f>
        <v>505460539.03109986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60140428.239999995</v>
      </c>
      <c r="E10" s="14">
        <v>0</v>
      </c>
      <c r="F10" s="14">
        <v>12378211.01</v>
      </c>
      <c r="G10" s="14">
        <v>14602741.065899998</v>
      </c>
      <c r="H10" s="14"/>
      <c r="I10" s="14">
        <v>2065750</v>
      </c>
      <c r="J10" s="7">
        <f t="shared" si="0"/>
        <v>89187130.315899998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18625410</v>
      </c>
      <c r="H11" s="14"/>
      <c r="I11" s="14"/>
      <c r="J11" s="7">
        <f t="shared" si="0"/>
        <v>18625410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167564376.28000003</v>
      </c>
      <c r="E12" s="14">
        <v>30456130</v>
      </c>
      <c r="F12" s="14">
        <v>162567820.11999995</v>
      </c>
      <c r="G12" s="14">
        <v>39637790.122900002</v>
      </c>
      <c r="H12" s="14"/>
      <c r="I12" s="14"/>
      <c r="J12" s="7">
        <f t="shared" si="0"/>
        <v>369769986.52289999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7039778.7199999997</v>
      </c>
      <c r="E13" s="14"/>
      <c r="F13" s="14">
        <v>0</v>
      </c>
      <c r="G13" s="14">
        <v>0</v>
      </c>
      <c r="H13" s="14"/>
      <c r="I13" s="14"/>
      <c r="J13" s="7">
        <f t="shared" si="0"/>
        <v>7039778.7199999997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8560350</v>
      </c>
      <c r="H14" s="14"/>
      <c r="I14" s="14"/>
      <c r="J14" s="7">
        <f t="shared" si="0"/>
        <v>8560350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6567780</v>
      </c>
      <c r="H15" s="14"/>
      <c r="I15" s="14"/>
      <c r="J15" s="7">
        <f t="shared" si="0"/>
        <v>6567780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6246990</v>
      </c>
      <c r="H16" s="44"/>
      <c r="I16" s="44"/>
      <c r="J16" s="7">
        <f t="shared" si="0"/>
        <v>6246990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8873320</v>
      </c>
      <c r="H17" s="14"/>
      <c r="I17" s="14"/>
      <c r="J17" s="7">
        <f t="shared" si="0"/>
        <v>8873320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7320462.906261445</v>
      </c>
      <c r="H18" s="14">
        <v>196745.12244307902</v>
      </c>
      <c r="I18" s="14"/>
      <c r="J18" s="7">
        <f t="shared" si="0"/>
        <v>7517208.028704524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5889178.1883333353</v>
      </c>
      <c r="E19" s="14"/>
      <c r="F19" s="14">
        <v>4934057.370000001</v>
      </c>
      <c r="G19" s="14">
        <v>26681177.358938858</v>
      </c>
      <c r="H19" s="14"/>
      <c r="I19" s="14"/>
      <c r="J19" s="7">
        <f t="shared" si="0"/>
        <v>37504412.917272195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4708267.6599999983</v>
      </c>
      <c r="E20" s="14"/>
      <c r="F20" s="14">
        <v>675468.06</v>
      </c>
      <c r="G20" s="14">
        <v>8930197.4346635491</v>
      </c>
      <c r="H20" s="14"/>
      <c r="I20" s="14"/>
      <c r="J20" s="7">
        <f t="shared" si="0"/>
        <v>14313933.154663548</v>
      </c>
    </row>
    <row r="21" spans="1:10">
      <c r="A21" s="36">
        <v>14</v>
      </c>
      <c r="B21" s="19">
        <v>670017</v>
      </c>
      <c r="C21" s="18" t="s">
        <v>30</v>
      </c>
      <c r="D21" s="14">
        <v>11632946.066666666</v>
      </c>
      <c r="E21" s="14"/>
      <c r="F21" s="14">
        <v>4382378.4000000013</v>
      </c>
      <c r="G21" s="14">
        <v>33284770.891268045</v>
      </c>
      <c r="H21" s="14"/>
      <c r="I21" s="14"/>
      <c r="J21" s="7">
        <f t="shared" si="0"/>
        <v>49300095.357934713</v>
      </c>
    </row>
    <row r="22" spans="1:10">
      <c r="A22" s="36">
        <v>15</v>
      </c>
      <c r="B22" s="19">
        <v>670018</v>
      </c>
      <c r="C22" s="18" t="s">
        <v>31</v>
      </c>
      <c r="D22" s="14">
        <v>8013058.7750000022</v>
      </c>
      <c r="E22" s="14"/>
      <c r="F22" s="14">
        <v>4009596.4099999992</v>
      </c>
      <c r="G22" s="14">
        <v>28283330.508643873</v>
      </c>
      <c r="H22" s="14"/>
      <c r="I22" s="14"/>
      <c r="J22" s="7">
        <f t="shared" si="0"/>
        <v>40305985.693643875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</v>
      </c>
      <c r="G23" s="14">
        <v>781132.51530000009</v>
      </c>
      <c r="H23" s="14"/>
      <c r="I23" s="14"/>
      <c r="J23" s="7">
        <f t="shared" si="0"/>
        <v>1210257.2053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21148980.504999999</v>
      </c>
      <c r="E24" s="14"/>
      <c r="F24" s="14">
        <v>11677261.17</v>
      </c>
      <c r="G24" s="14">
        <v>65429323.631252356</v>
      </c>
      <c r="H24" s="14"/>
      <c r="I24" s="14"/>
      <c r="J24" s="7">
        <f t="shared" si="0"/>
        <v>98255565.30625236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8805487.7833333351</v>
      </c>
      <c r="E26" s="14"/>
      <c r="F26" s="14">
        <v>4978958.9700000007</v>
      </c>
      <c r="G26" s="14">
        <v>38930547.272948846</v>
      </c>
      <c r="H26" s="14"/>
      <c r="I26" s="14"/>
      <c r="J26" s="7">
        <f t="shared" si="0"/>
        <v>52714994.026282184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9842588.666666666</v>
      </c>
      <c r="E27" s="14"/>
      <c r="F27" s="14">
        <v>3115299.6400000006</v>
      </c>
      <c r="G27" s="14">
        <v>27967342.865716863</v>
      </c>
      <c r="H27" s="14"/>
      <c r="I27" s="14"/>
      <c r="J27" s="7">
        <f t="shared" si="0"/>
        <v>40925231.172383532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9769755.0200000014</v>
      </c>
      <c r="E28" s="14"/>
      <c r="F28" s="14">
        <v>5848241.4000000022</v>
      </c>
      <c r="G28" s="14">
        <v>36710046.054289572</v>
      </c>
      <c r="H28" s="14"/>
      <c r="I28" s="14"/>
      <c r="J28" s="7">
        <f t="shared" si="0"/>
        <v>52328042.474289574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24466257.76500003</v>
      </c>
      <c r="E29" s="14"/>
      <c r="F29" s="14">
        <v>4938563.79</v>
      </c>
      <c r="G29" s="14">
        <v>64374732.125179864</v>
      </c>
      <c r="H29" s="14"/>
      <c r="I29" s="14"/>
      <c r="J29" s="7">
        <f t="shared" si="0"/>
        <v>93779553.680179894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49478866.970000006</v>
      </c>
      <c r="E30" s="14"/>
      <c r="F30" s="14">
        <v>2835885.7500000005</v>
      </c>
      <c r="G30" s="14">
        <v>41873522.026764378</v>
      </c>
      <c r="H30" s="14"/>
      <c r="I30" s="14"/>
      <c r="J30" s="7">
        <f t="shared" si="0"/>
        <v>94188274.746764392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33360274.466666643</v>
      </c>
      <c r="E31" s="14"/>
      <c r="F31" s="14">
        <v>13818817.700000005</v>
      </c>
      <c r="G31" s="14">
        <v>55633002.932122715</v>
      </c>
      <c r="H31" s="14"/>
      <c r="I31" s="14"/>
      <c r="J31" s="7">
        <f t="shared" si="0"/>
        <v>102812095.09878936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22179550.339999996</v>
      </c>
      <c r="E32" s="14"/>
      <c r="F32" s="14">
        <v>3524401.4899999998</v>
      </c>
      <c r="G32" s="14">
        <v>20610911.58159741</v>
      </c>
      <c r="H32" s="14"/>
      <c r="I32" s="14"/>
      <c r="J32" s="7">
        <f t="shared" si="0"/>
        <v>46314863.411597401</v>
      </c>
    </row>
    <row r="33" spans="1:10">
      <c r="A33" s="36">
        <v>26</v>
      </c>
      <c r="B33" s="19">
        <v>670030</v>
      </c>
      <c r="C33" s="18" t="s">
        <v>100</v>
      </c>
      <c r="D33" s="14">
        <v>1812264.7983333336</v>
      </c>
      <c r="E33" s="14"/>
      <c r="F33" s="14">
        <v>193093.9</v>
      </c>
      <c r="G33" s="14">
        <v>2260874.4152866621</v>
      </c>
      <c r="H33" s="14"/>
      <c r="I33" s="14"/>
      <c r="J33" s="7">
        <f t="shared" si="0"/>
        <v>4266233.1136199953</v>
      </c>
    </row>
    <row r="34" spans="1:10">
      <c r="A34" s="36">
        <v>27</v>
      </c>
      <c r="B34" s="19">
        <v>670033</v>
      </c>
      <c r="C34" s="18" t="s">
        <v>42</v>
      </c>
      <c r="D34" s="14">
        <v>9004898.9899999946</v>
      </c>
      <c r="E34" s="14"/>
      <c r="F34" s="14">
        <v>8640298.9000000022</v>
      </c>
      <c r="G34" s="14">
        <v>38825078.106641784</v>
      </c>
      <c r="H34" s="14"/>
      <c r="I34" s="14"/>
      <c r="J34" s="7">
        <f t="shared" si="0"/>
        <v>56470275.996641785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37018.945899999999</v>
      </c>
      <c r="H35" s="14"/>
      <c r="I35" s="14"/>
      <c r="J35" s="7">
        <f t="shared" si="0"/>
        <v>56648.475899999998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77016613.561666712</v>
      </c>
      <c r="E36" s="14"/>
      <c r="F36" s="14">
        <v>11265758.360000003</v>
      </c>
      <c r="G36" s="14">
        <v>141874158.31587359</v>
      </c>
      <c r="H36" s="14"/>
      <c r="I36" s="14"/>
      <c r="J36" s="7">
        <f t="shared" si="0"/>
        <v>230156530.2375403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</v>
      </c>
      <c r="G37" s="14">
        <v>780115.43880000012</v>
      </c>
      <c r="H37" s="14"/>
      <c r="I37" s="14"/>
      <c r="J37" s="7">
        <f t="shared" si="0"/>
        <v>1375867.5988000003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1019573.7200000001</v>
      </c>
      <c r="G38" s="14">
        <v>29806540.048417423</v>
      </c>
      <c r="H38" s="14"/>
      <c r="I38" s="14"/>
      <c r="J38" s="7">
        <f t="shared" si="0"/>
        <v>30826113.768417422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2461284.71</v>
      </c>
      <c r="G39" s="14">
        <v>18653933.804088745</v>
      </c>
      <c r="H39" s="14"/>
      <c r="I39" s="14"/>
      <c r="J39" s="7">
        <f t="shared" si="0"/>
        <v>21115218.514088746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2914201.9899999993</v>
      </c>
      <c r="G40" s="14">
        <v>61372761.631223969</v>
      </c>
      <c r="H40" s="14"/>
      <c r="I40" s="14"/>
      <c r="J40" s="7">
        <f t="shared" si="0"/>
        <v>64286963.621223971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4244937.9200000018</v>
      </c>
      <c r="G41" s="14">
        <v>47417115.012832925</v>
      </c>
      <c r="H41" s="14"/>
      <c r="I41" s="14"/>
      <c r="J41" s="7">
        <f t="shared" si="0"/>
        <v>51662052.932832927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4643509.580000001</v>
      </c>
      <c r="G42" s="14">
        <v>56022642.346451417</v>
      </c>
      <c r="H42" s="14"/>
      <c r="I42" s="14"/>
      <c r="J42" s="7">
        <f t="shared" si="0"/>
        <v>60666151.926451415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3669518.2299999995</v>
      </c>
      <c r="G43" s="14">
        <v>51410752.491360664</v>
      </c>
      <c r="H43" s="14"/>
      <c r="I43" s="14"/>
      <c r="J43" s="7">
        <f t="shared" si="0"/>
        <v>55080270.721360661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7956795.8300000019</v>
      </c>
      <c r="G44" s="14">
        <v>36682801.777273543</v>
      </c>
      <c r="H44" s="14"/>
      <c r="I44" s="14"/>
      <c r="J44" s="7">
        <f t="shared" si="0"/>
        <v>44639597.607273549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23271470</v>
      </c>
      <c r="H45" s="14"/>
      <c r="I45" s="14"/>
      <c r="J45" s="7">
        <f t="shared" si="0"/>
        <v>23271470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13317430</v>
      </c>
      <c r="H46" s="14"/>
      <c r="I46" s="14"/>
      <c r="J46" s="7">
        <f t="shared" si="0"/>
        <v>13317430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255172339.07500002</v>
      </c>
      <c r="E47" s="14">
        <v>27329445</v>
      </c>
      <c r="F47" s="14">
        <v>12291975.753213629</v>
      </c>
      <c r="G47" s="14">
        <v>57493425.954699986</v>
      </c>
      <c r="H47" s="14"/>
      <c r="I47" s="14"/>
      <c r="J47" s="7">
        <f t="shared" si="0"/>
        <v>324957740.78291363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27465859.218333349</v>
      </c>
      <c r="E48" s="14"/>
      <c r="F48" s="14">
        <v>432597.51999999996</v>
      </c>
      <c r="G48" s="14">
        <v>16171575.1965</v>
      </c>
      <c r="H48" s="14"/>
      <c r="I48" s="14"/>
      <c r="J48" s="7">
        <f t="shared" si="0"/>
        <v>44070031.934833348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24670606.600000001</v>
      </c>
      <c r="E49" s="14"/>
      <c r="F49" s="14">
        <v>0</v>
      </c>
      <c r="G49" s="14">
        <v>1234172</v>
      </c>
      <c r="H49" s="14"/>
      <c r="I49" s="14"/>
      <c r="J49" s="7">
        <f t="shared" si="0"/>
        <v>25904778.600000001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33005126</v>
      </c>
      <c r="H50" s="14"/>
      <c r="I50" s="14"/>
      <c r="J50" s="7">
        <f t="shared" si="0"/>
        <v>33005126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12863023.724999998</v>
      </c>
      <c r="E51" s="14"/>
      <c r="F51" s="14">
        <v>9164954.4000000004</v>
      </c>
      <c r="G51" s="14">
        <v>135625108.04563236</v>
      </c>
      <c r="H51" s="14"/>
      <c r="I51" s="14"/>
      <c r="J51" s="7">
        <f t="shared" si="0"/>
        <v>157653086.17063236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4215361.9249999998</v>
      </c>
      <c r="E52" s="14"/>
      <c r="F52" s="14">
        <v>3261433.8100000005</v>
      </c>
      <c r="G52" s="14">
        <v>64065128.320527032</v>
      </c>
      <c r="H52" s="14"/>
      <c r="I52" s="14"/>
      <c r="J52" s="7">
        <f t="shared" si="0"/>
        <v>71541924.055527031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225170655.92999995</v>
      </c>
      <c r="E53" s="14">
        <v>55489983</v>
      </c>
      <c r="F53" s="14">
        <v>0</v>
      </c>
      <c r="G53" s="14">
        <v>22984578.326700002</v>
      </c>
      <c r="H53" s="14"/>
      <c r="I53" s="14"/>
      <c r="J53" s="7">
        <f t="shared" si="0"/>
        <v>248155234.25669995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811067.57440000004</v>
      </c>
      <c r="H54" s="14"/>
      <c r="I54" s="14"/>
      <c r="J54" s="7">
        <f t="shared" si="0"/>
        <v>811067.57440000004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101235.98000000001</v>
      </c>
      <c r="G55" s="14">
        <v>1238244.3737999999</v>
      </c>
      <c r="H55" s="14"/>
      <c r="I55" s="14"/>
      <c r="J55" s="7">
        <f t="shared" si="0"/>
        <v>1339480.3537999999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135752189.1099999</v>
      </c>
      <c r="E56" s="14">
        <v>23842011</v>
      </c>
      <c r="F56" s="14">
        <v>10478425.970000001</v>
      </c>
      <c r="G56" s="14">
        <v>34266634.167501658</v>
      </c>
      <c r="H56" s="14"/>
      <c r="I56" s="14"/>
      <c r="J56" s="7">
        <f t="shared" si="0"/>
        <v>180497249.24750155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22044374.019999996</v>
      </c>
      <c r="E57" s="14"/>
      <c r="F57" s="14">
        <v>0</v>
      </c>
      <c r="G57" s="14">
        <v>2483630.6810999997</v>
      </c>
      <c r="H57" s="14"/>
      <c r="I57" s="14"/>
      <c r="J57" s="7">
        <f t="shared" si="0"/>
        <v>24528004.701099996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659164.82699999993</v>
      </c>
      <c r="H58" s="14"/>
      <c r="I58" s="14"/>
      <c r="J58" s="7">
        <f t="shared" si="0"/>
        <v>659164.82699999993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660077.88000000012</v>
      </c>
      <c r="G59" s="14">
        <v>206145.84</v>
      </c>
      <c r="H59" s="43"/>
      <c r="I59" s="14"/>
      <c r="J59" s="7">
        <f t="shared" si="0"/>
        <v>866223.72000000009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776779.83</v>
      </c>
      <c r="E61" s="14"/>
      <c r="F61" s="14">
        <v>1887354.2400000002</v>
      </c>
      <c r="G61" s="14">
        <v>5144413.9749999996</v>
      </c>
      <c r="H61" s="14"/>
      <c r="I61" s="14"/>
      <c r="J61" s="7">
        <f t="shared" si="0"/>
        <v>7808548.0449999999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3687612.31</v>
      </c>
      <c r="G62" s="14">
        <v>0</v>
      </c>
      <c r="H62" s="14"/>
      <c r="I62" s="14"/>
      <c r="J62" s="7">
        <f t="shared" si="0"/>
        <v>3687612.31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631654.39980000001</v>
      </c>
      <c r="H63" s="14"/>
      <c r="I63" s="14"/>
      <c r="J63" s="7">
        <f t="shared" si="0"/>
        <v>631654.39980000001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3923422.5499999993</v>
      </c>
      <c r="G64" s="14">
        <v>0</v>
      </c>
      <c r="H64" s="14"/>
      <c r="I64" s="14"/>
      <c r="J64" s="7">
        <f t="shared" si="0"/>
        <v>3923422.5499999993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2845970</v>
      </c>
      <c r="H65" s="14"/>
      <c r="I65" s="14"/>
      <c r="J65" s="7">
        <f t="shared" si="0"/>
        <v>2845970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7583011</v>
      </c>
      <c r="H66" s="14"/>
      <c r="I66" s="14"/>
      <c r="J66" s="7">
        <f t="shared" si="0"/>
        <v>7583011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24568471.572398622</v>
      </c>
      <c r="G67" s="14">
        <v>3673.5454</v>
      </c>
      <c r="H67" s="14"/>
      <c r="I67" s="14"/>
      <c r="J67" s="7">
        <f t="shared" si="0"/>
        <v>24572145.117798623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2595237</v>
      </c>
      <c r="H68" s="14"/>
      <c r="I68" s="14"/>
      <c r="J68" s="7">
        <f t="shared" si="0"/>
        <v>2595237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6483960.7300000014</v>
      </c>
      <c r="G69" s="14">
        <v>0</v>
      </c>
      <c r="H69" s="14"/>
      <c r="I69" s="14"/>
      <c r="J69" s="7">
        <f t="shared" si="0"/>
        <v>6483960.7300000014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1377386.5299999998</v>
      </c>
      <c r="G70" s="14">
        <v>4674051.1221000003</v>
      </c>
      <c r="H70" s="14"/>
      <c r="I70" s="14"/>
      <c r="J70" s="7">
        <f t="shared" si="0"/>
        <v>6051437.6521000005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2604896.7300000018</v>
      </c>
      <c r="G71" s="14">
        <v>24178686.16476696</v>
      </c>
      <c r="H71" s="14"/>
      <c r="I71" s="14"/>
      <c r="J71" s="7">
        <f t="shared" si="0"/>
        <v>26783582.89476696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55962.567000000003</v>
      </c>
      <c r="H73" s="14"/>
      <c r="I73" s="14"/>
      <c r="J73" s="7">
        <f t="shared" ref="J73:J92" si="1">D73+F73+G73+H73+I73</f>
        <v>55962.567000000003</v>
      </c>
    </row>
    <row r="74" spans="1:10" ht="21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144302.25</v>
      </c>
      <c r="H75" s="14"/>
      <c r="I75" s="14"/>
      <c r="J75" s="7">
        <f t="shared" si="1"/>
        <v>144302.25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28391139.920000002</v>
      </c>
      <c r="G77" s="14">
        <v>0</v>
      </c>
      <c r="H77" s="14"/>
      <c r="I77" s="14"/>
      <c r="J77" s="7">
        <f t="shared" si="1"/>
        <v>28391139.920000002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9924199.493395349</v>
      </c>
      <c r="G78" s="14">
        <v>0</v>
      </c>
      <c r="H78" s="14"/>
      <c r="I78" s="14"/>
      <c r="J78" s="7">
        <f t="shared" si="1"/>
        <v>9924199.493395349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55481.259999999995</v>
      </c>
      <c r="H79" s="14"/>
      <c r="I79" s="14"/>
      <c r="J79" s="7">
        <f t="shared" si="1"/>
        <v>55481.259999999995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1057687.6600000001</v>
      </c>
      <c r="G81" s="14">
        <v>3866290.139023752</v>
      </c>
      <c r="H81" s="14"/>
      <c r="I81" s="14"/>
      <c r="J81" s="7">
        <f t="shared" si="1"/>
        <v>4923977.7990237521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1116008</v>
      </c>
      <c r="H82" s="14"/>
      <c r="I82" s="14"/>
      <c r="J82" s="7">
        <f t="shared" si="1"/>
        <v>1116008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7985687</v>
      </c>
      <c r="H83" s="14"/>
      <c r="I83" s="14"/>
      <c r="J83" s="7">
        <f t="shared" si="1"/>
        <v>7985687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952675</v>
      </c>
      <c r="H85" s="14"/>
      <c r="I85" s="14"/>
      <c r="J85" s="7">
        <f t="shared" si="1"/>
        <v>952675</v>
      </c>
    </row>
    <row r="86" spans="1:10">
      <c r="A86" s="36">
        <v>79</v>
      </c>
      <c r="B86" s="17">
        <v>670147</v>
      </c>
      <c r="C86" s="29" t="s">
        <v>70</v>
      </c>
      <c r="D86" s="14">
        <v>11856007.339999992</v>
      </c>
      <c r="E86" s="14"/>
      <c r="F86" s="14">
        <v>0</v>
      </c>
      <c r="G86" s="14">
        <v>24688</v>
      </c>
      <c r="H86" s="14"/>
      <c r="I86" s="14"/>
      <c r="J86" s="7">
        <f t="shared" si="1"/>
        <v>11880695.339999992</v>
      </c>
    </row>
    <row r="87" spans="1:10">
      <c r="A87" s="36">
        <v>80</v>
      </c>
      <c r="B87" s="17">
        <v>670148</v>
      </c>
      <c r="C87" s="30" t="s">
        <v>97</v>
      </c>
      <c r="D87" s="14">
        <v>4856084.91</v>
      </c>
      <c r="E87" s="14"/>
      <c r="F87" s="14">
        <v>0</v>
      </c>
      <c r="G87" s="14">
        <v>0</v>
      </c>
      <c r="H87" s="14"/>
      <c r="I87" s="14"/>
      <c r="J87" s="7">
        <f t="shared" si="1"/>
        <v>4856084.91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5460393.8499999996</v>
      </c>
      <c r="G90" s="14">
        <v>0</v>
      </c>
      <c r="H90" s="14"/>
      <c r="I90" s="14"/>
      <c r="J90" s="7">
        <f t="shared" si="1"/>
        <v>5460393.8499999996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1626739</v>
      </c>
      <c r="H91" s="14"/>
      <c r="I91" s="14"/>
      <c r="J91" s="7">
        <f t="shared" si="1"/>
        <v>1626739</v>
      </c>
    </row>
    <row r="92" spans="1:10" ht="29.25" customHeight="1">
      <c r="A92" s="36">
        <v>85</v>
      </c>
      <c r="B92" s="19">
        <v>670157</v>
      </c>
      <c r="C92" s="18" t="s">
        <v>99</v>
      </c>
      <c r="D92" s="14">
        <v>20710501.811666664</v>
      </c>
      <c r="E92" s="14"/>
      <c r="F92" s="14">
        <v>1274508.8299999996</v>
      </c>
      <c r="G92" s="14">
        <v>23131971.257531013</v>
      </c>
      <c r="H92" s="14"/>
      <c r="I92" s="14"/>
      <c r="J92" s="7">
        <f t="shared" si="1"/>
        <v>45116981.899197675</v>
      </c>
    </row>
    <row r="93" spans="1:10" ht="31.5" customHeight="1">
      <c r="A93" s="36"/>
      <c r="B93" s="31"/>
      <c r="C93" s="11" t="s">
        <v>69</v>
      </c>
      <c r="D93" s="7">
        <f>SUM(D8:D92)</f>
        <v>1737483590.6366663</v>
      </c>
      <c r="E93" s="7">
        <f t="shared" ref="E93:J93" si="2">SUM(E8:E92)</f>
        <v>224309320</v>
      </c>
      <c r="F93" s="7">
        <f t="shared" si="2"/>
        <v>432171892.96900767</v>
      </c>
      <c r="G93" s="7">
        <f t="shared" si="2"/>
        <v>1568668324.9551811</v>
      </c>
      <c r="H93" s="7">
        <f t="shared" si="2"/>
        <v>242624673.35290933</v>
      </c>
      <c r="I93" s="7">
        <f t="shared" si="2"/>
        <v>4187730</v>
      </c>
      <c r="J93" s="7">
        <f t="shared" si="2"/>
        <v>3985136211.9137635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2" s="13" customFormat="1" ht="25.5" customHeight="1">
      <c r="A2" s="33"/>
      <c r="B2" s="12"/>
      <c r="C2" s="52" t="str">
        <f>макс!C2</f>
        <v>Утверждено на заседании Комиссии по разработке Территориальной программы ОМС от 27.07.2023 года</v>
      </c>
      <c r="D2" s="52"/>
      <c r="E2" s="52"/>
      <c r="F2" s="52"/>
      <c r="G2" s="52"/>
      <c r="H2" s="52"/>
      <c r="I2" s="52"/>
      <c r="J2" s="52"/>
    </row>
    <row r="3" spans="1:12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2">
      <c r="A4" s="40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2" ht="21.6" customHeight="1">
      <c r="A6" s="45" t="s">
        <v>1</v>
      </c>
      <c r="B6" s="45" t="s">
        <v>79</v>
      </c>
      <c r="C6" s="48" t="s">
        <v>103</v>
      </c>
      <c r="D6" s="49"/>
      <c r="E6" s="49"/>
      <c r="F6" s="49"/>
      <c r="G6" s="49"/>
      <c r="H6" s="49"/>
      <c r="I6" s="49"/>
      <c r="J6" s="50"/>
    </row>
    <row r="7" spans="1:12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5951894</v>
      </c>
      <c r="H8" s="14"/>
      <c r="I8" s="14"/>
      <c r="J8" s="7">
        <f>D8+F8+G8+H8+I8</f>
        <v>5951894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677499909.98000026</v>
      </c>
      <c r="E9" s="14">
        <v>141445151</v>
      </c>
      <c r="F9" s="14">
        <v>36086461.670000009</v>
      </c>
      <c r="G9" s="14">
        <v>32184226.935199998</v>
      </c>
      <c r="H9" s="14"/>
      <c r="I9" s="14">
        <v>3778340</v>
      </c>
      <c r="J9" s="7">
        <f t="shared" ref="J9:J72" si="0">D9+F9+G9+H9+I9</f>
        <v>749548938.58520019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78337644.87500003</v>
      </c>
      <c r="E10" s="14">
        <v>2386571</v>
      </c>
      <c r="F10" s="14">
        <v>24822115.73</v>
      </c>
      <c r="G10" s="14">
        <v>22594276.6316</v>
      </c>
      <c r="H10" s="14"/>
      <c r="I10" s="14">
        <v>3753840</v>
      </c>
      <c r="J10" s="7">
        <f t="shared" si="0"/>
        <v>129507877.23660004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32022270</v>
      </c>
      <c r="H11" s="14"/>
      <c r="I11" s="14"/>
      <c r="J11" s="7">
        <f t="shared" si="0"/>
        <v>32022270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278931739.95999998</v>
      </c>
      <c r="E12" s="14">
        <v>57241474</v>
      </c>
      <c r="F12" s="14">
        <v>300485124.87</v>
      </c>
      <c r="G12" s="14">
        <v>64755977.2817</v>
      </c>
      <c r="H12" s="14"/>
      <c r="I12" s="14"/>
      <c r="J12" s="7">
        <f t="shared" si="0"/>
        <v>644172842.11169994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8823082.6500000004</v>
      </c>
      <c r="E13" s="14"/>
      <c r="F13" s="14">
        <v>0</v>
      </c>
      <c r="G13" s="14">
        <v>0</v>
      </c>
      <c r="H13" s="14"/>
      <c r="I13" s="14"/>
      <c r="J13" s="7">
        <f t="shared" si="0"/>
        <v>8823082.6500000004</v>
      </c>
      <c r="L13" s="15"/>
    </row>
    <row r="14" spans="1:12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19724930</v>
      </c>
      <c r="H14" s="14"/>
      <c r="I14" s="14"/>
      <c r="J14" s="7">
        <f t="shared" si="0"/>
        <v>19724930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13616150</v>
      </c>
      <c r="H15" s="14"/>
      <c r="I15" s="14"/>
      <c r="J15" s="7">
        <f t="shared" si="0"/>
        <v>13616150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14822980</v>
      </c>
      <c r="H16" s="14"/>
      <c r="I16" s="14"/>
      <c r="J16" s="7">
        <f t="shared" si="0"/>
        <v>14822980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9302570</v>
      </c>
      <c r="H17" s="14"/>
      <c r="I17" s="14"/>
      <c r="J17" s="7">
        <f t="shared" si="0"/>
        <v>9302570</v>
      </c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113995319.34953839</v>
      </c>
      <c r="H18" s="14">
        <v>19321560.931815118</v>
      </c>
      <c r="I18" s="14"/>
      <c r="J18" s="7">
        <f t="shared" si="0"/>
        <v>133316880.2813535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2042189.3649999995</v>
      </c>
      <c r="E19" s="14"/>
      <c r="F19" s="14">
        <v>1011061.0899999999</v>
      </c>
      <c r="G19" s="14">
        <v>8043412.5225063339</v>
      </c>
      <c r="H19" s="14"/>
      <c r="I19" s="14"/>
      <c r="J19" s="7">
        <f t="shared" si="0"/>
        <v>11096662.977506332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53785048.548333339</v>
      </c>
      <c r="E20" s="14"/>
      <c r="F20" s="14">
        <v>8940672.1800000016</v>
      </c>
      <c r="G20" s="14">
        <v>165176376.8183488</v>
      </c>
      <c r="H20" s="14"/>
      <c r="I20" s="14"/>
      <c r="J20" s="7">
        <f t="shared" si="0"/>
        <v>227902097.54668212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2688284.0599999991</v>
      </c>
      <c r="E21" s="14"/>
      <c r="F21" s="14">
        <v>726536.52999999991</v>
      </c>
      <c r="G21" s="14">
        <v>9799341.6859450284</v>
      </c>
      <c r="H21" s="14"/>
      <c r="I21" s="14"/>
      <c r="J21" s="7">
        <f t="shared" si="0"/>
        <v>13214162.275945026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27241126.31499999</v>
      </c>
      <c r="E22" s="14"/>
      <c r="F22" s="14">
        <v>12116588.08</v>
      </c>
      <c r="G22" s="14">
        <v>75853807.865110517</v>
      </c>
      <c r="H22" s="14"/>
      <c r="I22" s="14"/>
      <c r="J22" s="7">
        <f t="shared" si="0"/>
        <v>115211522.2601105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389073.20000000007</v>
      </c>
      <c r="G23" s="14">
        <v>661952.05449999997</v>
      </c>
      <c r="H23" s="14"/>
      <c r="I23" s="14"/>
      <c r="J23" s="7">
        <f t="shared" si="0"/>
        <v>1342476.6745000002</v>
      </c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v>1967482.3699999996</v>
      </c>
      <c r="E24" s="14"/>
      <c r="F24" s="14">
        <v>1006108.1299999999</v>
      </c>
      <c r="G24" s="14">
        <v>8229447.446870097</v>
      </c>
      <c r="H24" s="14"/>
      <c r="I24" s="14"/>
      <c r="J24" s="7">
        <f t="shared" si="0"/>
        <v>11203037.946870096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1162201.7614</v>
      </c>
      <c r="H25" s="14"/>
      <c r="I25" s="14"/>
      <c r="J25" s="7">
        <f t="shared" si="0"/>
        <v>1468760.5114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2140424.2066666665</v>
      </c>
      <c r="E26" s="14"/>
      <c r="F26" s="14">
        <v>1148102.6800000002</v>
      </c>
      <c r="G26" s="14">
        <v>11390228.394342044</v>
      </c>
      <c r="H26" s="14"/>
      <c r="I26" s="14"/>
      <c r="J26" s="7">
        <f t="shared" si="0"/>
        <v>14678755.281008711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1800367.6099999994</v>
      </c>
      <c r="E27" s="14"/>
      <c r="F27" s="14">
        <v>622691.12</v>
      </c>
      <c r="G27" s="14">
        <v>5274630.3414672306</v>
      </c>
      <c r="H27" s="14"/>
      <c r="I27" s="14"/>
      <c r="J27" s="7">
        <f t="shared" si="0"/>
        <v>7697689.0714672301</v>
      </c>
      <c r="L27" s="15"/>
    </row>
    <row r="28" spans="1:12" ht="36" customHeight="1">
      <c r="A28" s="36">
        <v>21</v>
      </c>
      <c r="B28" s="19">
        <v>670024</v>
      </c>
      <c r="C28" s="18" t="s">
        <v>86</v>
      </c>
      <c r="D28" s="14">
        <v>2200841.9249999993</v>
      </c>
      <c r="E28" s="14"/>
      <c r="F28" s="14">
        <v>1398003.2599999998</v>
      </c>
      <c r="G28" s="14">
        <v>11587134.362361504</v>
      </c>
      <c r="H28" s="14"/>
      <c r="I28" s="14"/>
      <c r="J28" s="7">
        <f t="shared" si="0"/>
        <v>15185979.547361502</v>
      </c>
      <c r="L28" s="15"/>
    </row>
    <row r="29" spans="1:12" ht="36" customHeight="1">
      <c r="A29" s="36">
        <v>22</v>
      </c>
      <c r="B29" s="19">
        <v>670026</v>
      </c>
      <c r="C29" s="18" t="s">
        <v>77</v>
      </c>
      <c r="D29" s="14">
        <v>18159240.235000014</v>
      </c>
      <c r="E29" s="14"/>
      <c r="F29" s="14">
        <v>5530363.0500000007</v>
      </c>
      <c r="G29" s="14">
        <v>60281916.018064819</v>
      </c>
      <c r="H29" s="14"/>
      <c r="I29" s="14"/>
      <c r="J29" s="7">
        <f t="shared" si="0"/>
        <v>83971519.303064838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155538284.79833323</v>
      </c>
      <c r="E30" s="14"/>
      <c r="F30" s="14">
        <v>21999363.469999995</v>
      </c>
      <c r="G30" s="14">
        <v>245670355.57557613</v>
      </c>
      <c r="H30" s="14"/>
      <c r="I30" s="14"/>
      <c r="J30" s="7">
        <f t="shared" si="0"/>
        <v>423208003.84390938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4661077.3216666654</v>
      </c>
      <c r="E31" s="14"/>
      <c r="F31" s="14">
        <v>1095245.3100000003</v>
      </c>
      <c r="G31" s="14">
        <v>9871820.5374090057</v>
      </c>
      <c r="H31" s="14"/>
      <c r="I31" s="14"/>
      <c r="J31" s="7">
        <f t="shared" si="0"/>
        <v>15628143.169075672</v>
      </c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v>188788341.2100001</v>
      </c>
      <c r="E32" s="14"/>
      <c r="F32" s="14">
        <v>16688278.760000002</v>
      </c>
      <c r="G32" s="14">
        <v>228847057.92741069</v>
      </c>
      <c r="H32" s="14"/>
      <c r="I32" s="14"/>
      <c r="J32" s="7">
        <f t="shared" si="0"/>
        <v>434323677.89741075</v>
      </c>
      <c r="L32" s="15"/>
    </row>
    <row r="33" spans="1:12">
      <c r="A33" s="36">
        <v>26</v>
      </c>
      <c r="B33" s="19">
        <v>670030</v>
      </c>
      <c r="C33" s="18" t="s">
        <v>100</v>
      </c>
      <c r="D33" s="14">
        <v>27450031.33166666</v>
      </c>
      <c r="E33" s="14"/>
      <c r="F33" s="14">
        <v>10183071.749999994</v>
      </c>
      <c r="G33" s="14">
        <v>88733715.08447282</v>
      </c>
      <c r="H33" s="14"/>
      <c r="I33" s="14"/>
      <c r="J33" s="7">
        <f t="shared" si="0"/>
        <v>126366818.16613948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1925310.5399999998</v>
      </c>
      <c r="E34" s="14"/>
      <c r="F34" s="14">
        <v>499984.81</v>
      </c>
      <c r="G34" s="14">
        <v>3419590.571532486</v>
      </c>
      <c r="H34" s="14"/>
      <c r="I34" s="14"/>
      <c r="J34" s="7">
        <f t="shared" si="0"/>
        <v>5844885.9215324856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548982.77</v>
      </c>
      <c r="G35" s="14">
        <v>2596544.4004000002</v>
      </c>
      <c r="H35" s="14"/>
      <c r="I35" s="14"/>
      <c r="J35" s="7">
        <f t="shared" si="0"/>
        <v>4279153.6204000004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53166309.265000001</v>
      </c>
      <c r="E36" s="14"/>
      <c r="F36" s="14">
        <v>10004465.24</v>
      </c>
      <c r="G36" s="14">
        <v>97487762.451834053</v>
      </c>
      <c r="H36" s="14"/>
      <c r="I36" s="14"/>
      <c r="J36" s="7">
        <f t="shared" si="0"/>
        <v>160658536.95683405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791385.71189999999</v>
      </c>
      <c r="H37" s="14"/>
      <c r="I37" s="14"/>
      <c r="J37" s="7">
        <f t="shared" si="0"/>
        <v>1560682.1618999999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7204346.3799999999</v>
      </c>
      <c r="G38" s="14">
        <v>105273744.89123192</v>
      </c>
      <c r="H38" s="14"/>
      <c r="I38" s="14"/>
      <c r="J38" s="7">
        <f t="shared" si="0"/>
        <v>112478091.27123192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13679844.180000003</v>
      </c>
      <c r="G39" s="14">
        <v>78702840.557928175</v>
      </c>
      <c r="H39" s="14"/>
      <c r="I39" s="14"/>
      <c r="J39" s="7">
        <f t="shared" si="0"/>
        <v>92382684.737928182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5489642.1600000001</v>
      </c>
      <c r="G40" s="14">
        <v>82607194.011766151</v>
      </c>
      <c r="H40" s="14"/>
      <c r="I40" s="14"/>
      <c r="J40" s="7">
        <f t="shared" si="0"/>
        <v>88096836.171766147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5539874.8200000003</v>
      </c>
      <c r="G41" s="14">
        <v>50811449.344294406</v>
      </c>
      <c r="H41" s="14"/>
      <c r="I41" s="14"/>
      <c r="J41" s="7">
        <f t="shared" si="0"/>
        <v>56351324.164294407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2822563.35</v>
      </c>
      <c r="G42" s="14">
        <v>31404624.310181517</v>
      </c>
      <c r="H42" s="14"/>
      <c r="I42" s="14"/>
      <c r="J42" s="7">
        <f t="shared" si="0"/>
        <v>34227187.660181515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2119197.7600000002</v>
      </c>
      <c r="G43" s="14">
        <v>24242365.267589673</v>
      </c>
      <c r="H43" s="14"/>
      <c r="I43" s="14"/>
      <c r="J43" s="7">
        <f t="shared" si="0"/>
        <v>26361563.027589675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14946618.9</v>
      </c>
      <c r="G44" s="14">
        <v>64926425.155456208</v>
      </c>
      <c r="H44" s="14"/>
      <c r="I44" s="14"/>
      <c r="J44" s="7">
        <f t="shared" si="0"/>
        <v>79873044.055456206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33454300</v>
      </c>
      <c r="H45" s="14"/>
      <c r="I45" s="14"/>
      <c r="J45" s="7">
        <f t="shared" si="0"/>
        <v>33454300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25495320</v>
      </c>
      <c r="H46" s="14"/>
      <c r="I46" s="14"/>
      <c r="J46" s="7">
        <f t="shared" si="0"/>
        <v>25495320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344101503.81499994</v>
      </c>
      <c r="E47" s="14">
        <v>52569255</v>
      </c>
      <c r="F47" s="14">
        <v>17140940.190532725</v>
      </c>
      <c r="G47" s="14">
        <v>65031804.081599995</v>
      </c>
      <c r="H47" s="14"/>
      <c r="I47" s="14"/>
      <c r="J47" s="7">
        <f t="shared" si="0"/>
        <v>426274248.08713269</v>
      </c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v>27666632.148333341</v>
      </c>
      <c r="E48" s="14"/>
      <c r="F48" s="14">
        <v>818544.72</v>
      </c>
      <c r="G48" s="14">
        <v>39268305.355099998</v>
      </c>
      <c r="H48" s="14"/>
      <c r="I48" s="14"/>
      <c r="J48" s="7">
        <f t="shared" si="0"/>
        <v>67753482.223433346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30159966.080000006</v>
      </c>
      <c r="E49" s="14"/>
      <c r="F49" s="14">
        <v>0</v>
      </c>
      <c r="G49" s="14">
        <v>1552668</v>
      </c>
      <c r="H49" s="14"/>
      <c r="I49" s="14"/>
      <c r="J49" s="7">
        <f t="shared" si="0"/>
        <v>31712634.080000006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47096630</v>
      </c>
      <c r="H50" s="14"/>
      <c r="I50" s="14"/>
      <c r="J50" s="7">
        <f t="shared" si="0"/>
        <v>47096630</v>
      </c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v>53001817.649999991</v>
      </c>
      <c r="E51" s="14"/>
      <c r="F51" s="14">
        <v>15094652.640000001</v>
      </c>
      <c r="G51" s="14">
        <v>217833794.17215168</v>
      </c>
      <c r="H51" s="14"/>
      <c r="I51" s="14"/>
      <c r="J51" s="7">
        <f t="shared" si="0"/>
        <v>285930264.46215165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4778054.0600000005</v>
      </c>
      <c r="E52" s="14"/>
      <c r="F52" s="14">
        <v>3170685.0900000003</v>
      </c>
      <c r="G52" s="14">
        <v>56444763.702014953</v>
      </c>
      <c r="H52" s="14"/>
      <c r="I52" s="14"/>
      <c r="J52" s="7">
        <f t="shared" si="0"/>
        <v>64393502.852014951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292831201.52999997</v>
      </c>
      <c r="E53" s="14">
        <v>59874272</v>
      </c>
      <c r="F53" s="14">
        <v>0</v>
      </c>
      <c r="G53" s="14">
        <v>30676883.680399999</v>
      </c>
      <c r="H53" s="14"/>
      <c r="I53" s="14"/>
      <c r="J53" s="7">
        <f t="shared" si="0"/>
        <v>323508085.21039999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1022759.1375</v>
      </c>
      <c r="H54" s="14"/>
      <c r="I54" s="14"/>
      <c r="J54" s="7">
        <f t="shared" si="0"/>
        <v>1022759.1375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196580.57</v>
      </c>
      <c r="G55" s="14">
        <v>2268600.9265999999</v>
      </c>
      <c r="H55" s="14"/>
      <c r="I55" s="14"/>
      <c r="J55" s="7">
        <f t="shared" si="0"/>
        <v>2465181.4965999997</v>
      </c>
      <c r="L55" s="15"/>
    </row>
    <row r="56" spans="1:12" ht="30.6" customHeight="1">
      <c r="A56" s="36">
        <v>49</v>
      </c>
      <c r="B56" s="19">
        <v>670057</v>
      </c>
      <c r="C56" s="18" t="s">
        <v>90</v>
      </c>
      <c r="D56" s="14">
        <v>144684300.31</v>
      </c>
      <c r="E56" s="14">
        <v>21556547</v>
      </c>
      <c r="F56" s="14">
        <v>13697641.069999995</v>
      </c>
      <c r="G56" s="14">
        <v>35396040.760568805</v>
      </c>
      <c r="H56" s="14"/>
      <c r="I56" s="14"/>
      <c r="J56" s="7">
        <f t="shared" si="0"/>
        <v>193777982.14056879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36446786.960000001</v>
      </c>
      <c r="E57" s="14"/>
      <c r="F57" s="14">
        <v>0</v>
      </c>
      <c r="G57" s="14">
        <v>4231330.0076000001</v>
      </c>
      <c r="H57" s="14"/>
      <c r="I57" s="14"/>
      <c r="J57" s="7">
        <f t="shared" si="0"/>
        <v>40678116.967600003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707727.66390000004</v>
      </c>
      <c r="H58" s="14"/>
      <c r="I58" s="14"/>
      <c r="J58" s="7">
        <f t="shared" si="0"/>
        <v>707727.66390000004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</v>
      </c>
      <c r="G59" s="14">
        <v>844914.86</v>
      </c>
      <c r="H59" s="14"/>
      <c r="I59" s="14"/>
      <c r="J59" s="7">
        <f t="shared" si="0"/>
        <v>2297927.8199999998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1110220.1600000001</v>
      </c>
      <c r="E61" s="14"/>
      <c r="F61" s="14">
        <v>3856767.36</v>
      </c>
      <c r="G61" s="14">
        <v>8114903.0857999995</v>
      </c>
      <c r="H61" s="14"/>
      <c r="I61" s="14"/>
      <c r="J61" s="7">
        <f t="shared" si="0"/>
        <v>13081890.605799999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3868654.66</v>
      </c>
      <c r="G62" s="14">
        <v>0</v>
      </c>
      <c r="H62" s="14"/>
      <c r="I62" s="14"/>
      <c r="J62" s="7">
        <f t="shared" si="0"/>
        <v>3868654.66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3917148.2300999998</v>
      </c>
      <c r="H63" s="14"/>
      <c r="I63" s="14"/>
      <c r="J63" s="7">
        <f t="shared" si="0"/>
        <v>3917148.2300999998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5858791.0300000003</v>
      </c>
      <c r="G64" s="14">
        <v>0</v>
      </c>
      <c r="H64" s="14"/>
      <c r="I64" s="14"/>
      <c r="J64" s="7">
        <f t="shared" si="0"/>
        <v>5858791.0300000003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3765500</v>
      </c>
      <c r="H65" s="14"/>
      <c r="I65" s="14"/>
      <c r="J65" s="7">
        <f t="shared" si="0"/>
        <v>3765500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9511525</v>
      </c>
      <c r="H66" s="14"/>
      <c r="I66" s="14"/>
      <c r="J66" s="7">
        <f t="shared" si="0"/>
        <v>9511525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68953488.306773096</v>
      </c>
      <c r="G67" s="14">
        <v>5647.6468999999997</v>
      </c>
      <c r="H67" s="14"/>
      <c r="I67" s="14"/>
      <c r="J67" s="7">
        <f t="shared" si="0"/>
        <v>68959135.953673095</v>
      </c>
      <c r="L67" s="15"/>
    </row>
    <row r="68" spans="1:12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1811945</v>
      </c>
      <c r="H68" s="14"/>
      <c r="I68" s="14"/>
      <c r="J68" s="7">
        <f t="shared" si="0"/>
        <v>1811945</v>
      </c>
      <c r="L68" s="15"/>
    </row>
    <row r="69" spans="1:12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42794140.818000004</v>
      </c>
      <c r="G69" s="14">
        <v>0</v>
      </c>
      <c r="H69" s="14"/>
      <c r="I69" s="14"/>
      <c r="J69" s="7">
        <f t="shared" si="0"/>
        <v>42794140.818000004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1218438.8399999999</v>
      </c>
      <c r="G70" s="14">
        <v>5878599.3166000005</v>
      </c>
      <c r="H70" s="14"/>
      <c r="I70" s="14"/>
      <c r="J70" s="7">
        <f t="shared" si="0"/>
        <v>7097038.1566000003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3403750.0499999989</v>
      </c>
      <c r="G71" s="14">
        <v>33108690.31209657</v>
      </c>
      <c r="H71" s="14"/>
      <c r="I71" s="14"/>
      <c r="J71" s="7">
        <f t="shared" si="0"/>
        <v>36512440.36209657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42700.659</v>
      </c>
      <c r="H73" s="14"/>
      <c r="I73" s="14"/>
      <c r="J73" s="7">
        <f t="shared" ref="J73:J92" si="1">D73+F73+G73+H73+I73</f>
        <v>42700.659</v>
      </c>
      <c r="L73" s="15"/>
    </row>
    <row r="74" spans="1:12" ht="22.15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398866.58999999997</v>
      </c>
      <c r="H75" s="14"/>
      <c r="I75" s="14"/>
      <c r="J75" s="7">
        <f t="shared" si="1"/>
        <v>398866.58999999997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20151753.16</v>
      </c>
      <c r="G77" s="14">
        <v>0</v>
      </c>
      <c r="H77" s="14"/>
      <c r="I77" s="14"/>
      <c r="J77" s="7">
        <f t="shared" si="1"/>
        <v>20151753.16</v>
      </c>
      <c r="L77" s="15"/>
    </row>
    <row r="78" spans="1:12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14322320.25270432</v>
      </c>
      <c r="G78" s="14">
        <v>0</v>
      </c>
      <c r="H78" s="14"/>
      <c r="I78" s="14"/>
      <c r="J78" s="7">
        <f t="shared" si="1"/>
        <v>14322320.25270432</v>
      </c>
      <c r="L78" s="15"/>
    </row>
    <row r="79" spans="1:12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149680.70000000001</v>
      </c>
      <c r="H79" s="14"/>
      <c r="I79" s="14"/>
      <c r="J79" s="7">
        <f t="shared" si="1"/>
        <v>149680.70000000001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2565406.5</v>
      </c>
      <c r="G81" s="14">
        <v>10034894.145391518</v>
      </c>
      <c r="H81" s="14"/>
      <c r="I81" s="14"/>
      <c r="J81" s="7">
        <f t="shared" si="1"/>
        <v>12600300.645391518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12649743</v>
      </c>
      <c r="H82" s="14"/>
      <c r="I82" s="14"/>
      <c r="J82" s="7">
        <f t="shared" si="1"/>
        <v>12649743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7104941.6600000001</v>
      </c>
      <c r="H83" s="14"/>
      <c r="I83" s="14"/>
      <c r="J83" s="7">
        <f t="shared" si="1"/>
        <v>7104941.6600000001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3474736</v>
      </c>
      <c r="H85" s="14"/>
      <c r="I85" s="14"/>
      <c r="J85" s="7">
        <f t="shared" si="1"/>
        <v>3474736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48892762.57</v>
      </c>
      <c r="E86" s="14"/>
      <c r="F86" s="14">
        <v>0</v>
      </c>
      <c r="G86" s="14">
        <v>1508437</v>
      </c>
      <c r="H86" s="14"/>
      <c r="I86" s="14"/>
      <c r="J86" s="7">
        <f t="shared" si="1"/>
        <v>50401199.57</v>
      </c>
      <c r="L86" s="15"/>
    </row>
    <row r="87" spans="1:12">
      <c r="A87" s="36">
        <v>80</v>
      </c>
      <c r="B87" s="17">
        <v>670148</v>
      </c>
      <c r="C87" s="30" t="s">
        <v>97</v>
      </c>
      <c r="D87" s="14">
        <v>7172108.1599999992</v>
      </c>
      <c r="E87" s="14"/>
      <c r="F87" s="14">
        <v>0</v>
      </c>
      <c r="G87" s="14">
        <v>0</v>
      </c>
      <c r="H87" s="14"/>
      <c r="I87" s="14"/>
      <c r="J87" s="7">
        <f t="shared" si="1"/>
        <v>7172108.1599999992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7691401.4399999995</v>
      </c>
      <c r="G90" s="14">
        <v>0</v>
      </c>
      <c r="H90" s="14"/>
      <c r="I90" s="14"/>
      <c r="J90" s="7">
        <f t="shared" si="1"/>
        <v>7691401.4399999995</v>
      </c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4196392</v>
      </c>
      <c r="H91" s="14"/>
      <c r="I91" s="14"/>
      <c r="J91" s="7">
        <f t="shared" si="1"/>
        <v>4196392</v>
      </c>
      <c r="L91" s="15"/>
    </row>
    <row r="92" spans="1:12" ht="29.25" customHeight="1">
      <c r="A92" s="36">
        <v>85</v>
      </c>
      <c r="B92" s="19">
        <v>670157</v>
      </c>
      <c r="C92" s="18" t="s">
        <v>99</v>
      </c>
      <c r="D92" s="14">
        <v>202117751.61666682</v>
      </c>
      <c r="E92" s="14"/>
      <c r="F92" s="14">
        <v>20961752.240000006</v>
      </c>
      <c r="G92" s="14">
        <v>275763123.00174361</v>
      </c>
      <c r="H92" s="14"/>
      <c r="I92" s="14"/>
      <c r="J92" s="7">
        <f t="shared" si="1"/>
        <v>498842626.85841048</v>
      </c>
      <c r="L92" s="15"/>
    </row>
    <row r="93" spans="1:12">
      <c r="A93" s="36"/>
      <c r="B93" s="31"/>
      <c r="C93" s="11" t="s">
        <v>69</v>
      </c>
      <c r="D93" s="7">
        <f>SUM(D8:D92)</f>
        <v>2782119233.0966668</v>
      </c>
      <c r="E93" s="7">
        <f t="shared" ref="E93:J93" si="2">SUM(E8:E92)</f>
        <v>335073270</v>
      </c>
      <c r="F93" s="7">
        <f t="shared" si="2"/>
        <v>754814644.74801016</v>
      </c>
      <c r="G93" s="7">
        <f t="shared" si="2"/>
        <v>2744611596.2022047</v>
      </c>
      <c r="H93" s="7">
        <f t="shared" si="2"/>
        <v>434561858.86718988</v>
      </c>
      <c r="I93" s="7">
        <f t="shared" ref="I93" si="3">SUM(I8:I92)</f>
        <v>7532180</v>
      </c>
      <c r="J93" s="7">
        <f t="shared" si="2"/>
        <v>6723639512.9140711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2023-08-02T10:22:47Z</dcterms:modified>
</cp:coreProperties>
</file>