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оценка" sheetId="2" r:id="rId1"/>
    <sheet name="результат" sheetId="1" r:id="rId2"/>
  </sheets>
  <calcPr calcId="125725"/>
</workbook>
</file>

<file path=xl/calcChain.xml><?xml version="1.0" encoding="utf-8"?>
<calcChain xmlns="http://schemas.openxmlformats.org/spreadsheetml/2006/main">
  <c r="L41" i="1"/>
  <c r="K41"/>
  <c r="J41"/>
  <c r="I39"/>
  <c r="I37"/>
  <c r="I34"/>
  <c r="I32"/>
  <c r="I31"/>
  <c r="I26"/>
  <c r="I25"/>
  <c r="I41" s="1"/>
  <c r="S37" i="2"/>
  <c r="U37" s="1"/>
  <c r="F37"/>
  <c r="U36"/>
  <c r="F36"/>
  <c r="U35"/>
  <c r="F35"/>
  <c r="U34"/>
  <c r="F34"/>
  <c r="U33"/>
  <c r="S33"/>
  <c r="F33"/>
  <c r="S32"/>
  <c r="U32" s="1"/>
  <c r="F32"/>
  <c r="U31"/>
  <c r="F31"/>
  <c r="U30"/>
  <c r="F30"/>
  <c r="U29"/>
  <c r="F29"/>
  <c r="U28"/>
  <c r="F28"/>
  <c r="U27"/>
  <c r="F27"/>
  <c r="U26"/>
  <c r="F26"/>
  <c r="U25"/>
  <c r="F25"/>
  <c r="U24"/>
  <c r="F24"/>
  <c r="U23"/>
  <c r="F23"/>
  <c r="U22"/>
  <c r="S22"/>
  <c r="F22"/>
  <c r="S21"/>
  <c r="U21" s="1"/>
  <c r="F21"/>
  <c r="U20"/>
  <c r="F20"/>
  <c r="U19"/>
  <c r="F19"/>
  <c r="U18"/>
  <c r="F18"/>
  <c r="P17"/>
  <c r="F17"/>
  <c r="K16"/>
  <c r="F16"/>
  <c r="K15"/>
  <c r="F15"/>
  <c r="K14"/>
  <c r="F14"/>
  <c r="K13"/>
  <c r="F13"/>
  <c r="K12"/>
  <c r="F12"/>
  <c r="K11"/>
  <c r="F11"/>
  <c r="K10"/>
  <c r="F10"/>
  <c r="K9"/>
  <c r="F9"/>
</calcChain>
</file>

<file path=xl/sharedStrings.xml><?xml version="1.0" encoding="utf-8"?>
<sst xmlns="http://schemas.openxmlformats.org/spreadsheetml/2006/main" count="485" uniqueCount="133">
  <si>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</si>
  <si>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</si>
  <si>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</si>
  <si>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</si>
  <si>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</si>
  <si>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</si>
  <si>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</si>
  <si>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</si>
  <si>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</si>
  <si>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"Сычевская МБ"</t>
  </si>
  <si>
    <t>ОГБУЗ "Хиславичская ЦРБ"</t>
  </si>
  <si>
    <t>ОГБУЗ "Ярцевская ЦРБ"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</si>
  <si>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</si>
  <si>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</si>
  <si>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</si>
  <si>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</si>
  <si>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</si>
  <si>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</si>
  <si>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"Консультативно-диагностическая поликлиника №1"</t>
  </si>
  <si>
    <t>ОГБУЗ "Смоленская ЦРБ"</t>
  </si>
  <si>
    <t>МЧУДПО "Клиника Медекс Смоленск"</t>
  </si>
  <si>
    <t>ООО «Альфамед»</t>
  </si>
  <si>
    <t>ОГБУЗ "Вяземская ЦРБ"</t>
  </si>
  <si>
    <t xml:space="preserve">Результат оценки выполнения показателей результативности деятельности медицинских организаций за период декабрь 2022 года по ноябрь 2023 года </t>
  </si>
  <si>
    <t>№ п/п</t>
  </si>
  <si>
    <t>Наименование МО</t>
  </si>
  <si>
    <t>Выполнение показателей результативности, %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</si>
  <si>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</si>
  <si>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Выполнение объёмов медицинской помощи, %</t>
  </si>
  <si>
    <t>Выплата по результатам оценки</t>
  </si>
  <si>
    <t>Сумма выплаты, руб.</t>
  </si>
  <si>
    <t>в том числе в разрезе страховых медицинских организаций</t>
  </si>
  <si>
    <t>0-17</t>
  </si>
  <si>
    <t>30-69</t>
  </si>
  <si>
    <t>Смоленский филиал АО "Страховая компания"СОГАЗ-Мед"</t>
  </si>
  <si>
    <t>АСП ООО "Капитал Медицинское Страхование" - Филиал  в Смоленской области</t>
  </si>
  <si>
    <t>АО "МАКС-М" в г. Смоленске</t>
  </si>
  <si>
    <t>1 группа (выполнено до 40 процентов)</t>
  </si>
  <si>
    <t>-</t>
  </si>
  <si>
    <t>не предусмотрена</t>
  </si>
  <si>
    <t xml:space="preserve">ЧУЗ Клиническая больница "РЖД-Медицина" г.Смоленск </t>
  </si>
  <si>
    <t>2 группа (выполнено от 40 процентов (включительно) до 60  процентов показателей результативности)</t>
  </si>
  <si>
    <t>ОГБУЗ "Монастырщинская ЦРБ"</t>
  </si>
  <si>
    <t xml:space="preserve"> предусмотрена</t>
  </si>
  <si>
    <t>ОГБУЗ "Ельнинская МБ"</t>
  </si>
  <si>
    <t xml:space="preserve">ФГБУЗ "МСЧ № 135" ФМБА России </t>
  </si>
  <si>
    <t xml:space="preserve">3 группа (выполнено от 60 процентов (включительно) </t>
  </si>
  <si>
    <t>ОГБУЗ "Сафоновская ЦРБ"</t>
  </si>
  <si>
    <t>ОГБУЗ "Детская клиническая больница"</t>
  </si>
  <si>
    <t>Приложение № 10</t>
  </si>
  <si>
    <t xml:space="preserve">Оценка выполнения показателей результативности деятельности медицинских организаций за период декабрь 2022 года по ноябрь 2023 года </t>
  </si>
  <si>
    <t>Наименование групп медицинских организаций</t>
  </si>
  <si>
    <t>Выпонение объемов амбулаторно-поликлинической помощи за декабрь 2022 - ноябрь  2023 года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</si>
  <si>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</si>
  <si>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</si>
  <si>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</si>
  <si>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</si>
  <si>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 xml:space="preserve">план посещений </t>
  </si>
  <si>
    <t xml:space="preserve">факт посещений 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</si>
  <si>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</si>
  <si>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</si>
  <si>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</si>
  <si>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</si>
  <si>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</si>
  <si>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Мax количество показателей **</t>
  </si>
  <si>
    <t>1,2,6,7,8,9,11,12</t>
  </si>
  <si>
    <t>1,5,6,7,8,9,11,12</t>
  </si>
  <si>
    <t>3 группа медицинских организаций (взрослое, детское население и оказание акушерско - гинекологической помощи)</t>
  </si>
  <si>
    <t>1,6,7,8,12,13,15,16,19,20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</si>
  <si>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</si>
  <si>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</si>
  <si>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</si>
  <si>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</si>
  <si>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</si>
  <si>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</si>
  <si>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</si>
  <si>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</si>
  <si>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</si>
  <si>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</si>
  <si>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</si>
  <si>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</si>
  <si>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</si>
  <si>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</si>
  <si>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</si>
  <si>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</si>
  <si>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</si>
  <si>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</si>
  <si>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</si>
  <si>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</si>
  <si>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</si>
  <si>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</si>
  <si>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</si>
  <si>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</si>
  <si>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</si>
  <si>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</si>
  <si>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</si>
  <si>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</si>
  <si>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</si>
  <si>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</si>
  <si>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Динамика показателя смертности, % (увеличение показателя  - выплата не предусмотрена , приусловии не достижения снижения выплата предусмотрена, с применением коэффициента - 0,8)</t>
  </si>
  <si>
    <t>Коэфициент к размеру выплат (выполнение объемов от 90% и выше-1,0,  от 80 - 90% -0,9)</t>
  </si>
  <si>
    <t>% для учета результативности &gt;=90</t>
  </si>
  <si>
    <t>1,2,6,7,12</t>
  </si>
  <si>
    <t>1,2,6,7,8,9,12</t>
  </si>
  <si>
    <t>1,6,7,12</t>
  </si>
  <si>
    <t>1,2,4,6,7,8,9,10,11,12</t>
  </si>
  <si>
    <t>1,2,5,6,7,8,9,11,12</t>
  </si>
  <si>
    <t>1,6,7</t>
  </si>
  <si>
    <t>15,17,19,20</t>
  </si>
  <si>
    <t>1,6,7,13,19,20,22,15</t>
  </si>
  <si>
    <t>1,6,8,9,1,22,15</t>
  </si>
  <si>
    <t>1,5,6,7,9,12,21,25</t>
  </si>
  <si>
    <t>1,2,4,5,6,7,8,9,10,11,16,17,18,19,20</t>
  </si>
  <si>
    <t>1,2,5,6,7,8,9,10,11,25</t>
  </si>
  <si>
    <t>1,2,5,6,7,9,11,12,13,16,18,19,15</t>
  </si>
  <si>
    <t>ё</t>
  </si>
  <si>
    <t>1,2,6,9,18,19,25</t>
  </si>
  <si>
    <t>1,2,6,7,8,9,10,12,22,25</t>
  </si>
  <si>
    <t>1,2,5,6,8,12,25,15</t>
  </si>
  <si>
    <t>1,2,6,8,13,21,25,15</t>
  </si>
  <si>
    <t>1,2,5,6,15,18,25</t>
  </si>
  <si>
    <t>1,2,4,5,6,9,11,12,13,16,18,19,21,25,15</t>
  </si>
  <si>
    <t>1,6,7,8,9,11,12,13,15</t>
  </si>
  <si>
    <t>1,2,5,6,7,9,13,15,16,17</t>
  </si>
  <si>
    <t>1,6,8,11,12,17,19,20,21,15</t>
  </si>
  <si>
    <t>1,2,5,6,7,9,11,12,15,16,17,20,21</t>
  </si>
  <si>
    <t>1,6,8,9,12,13,21,25</t>
  </si>
  <si>
    <t>1,2,5,9,10,12,16,18,25</t>
  </si>
  <si>
    <t>1,7,8,15</t>
  </si>
  <si>
    <t>Приложение 10</t>
  </si>
  <si>
    <t>В редакции от 28.12.2023г</t>
  </si>
  <si>
    <t>Всего</t>
  </si>
  <si>
    <t>Утверждено на заседании Комиссии по разработке Территориальной программы ОМС 25.12.2023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</si>
</sst>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0" fontId="2" fillId="0" borderId="0"/>
  </cellStyleXfs>
  <cellXfs count="99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/>
    </xf>
    <xf numFmtId="0" fontId="1" fillId="0" borderId="0" xfId="0" applyFont="1"/>
    <xf numFmtId="43" fontId="0" fillId="0" borderId="0" xfId="2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5" fontId="1" fillId="3" borderId="1" xfId="2" applyNumberFormat="1" applyFont="1" applyFill="1" applyBorder="1" applyAlignment="1">
      <alignment horizontal="center"/>
    </xf>
    <xf numFmtId="0" fontId="8" fillId="3" borderId="1" xfId="3" applyFont="1" applyFill="1" applyBorder="1" applyAlignment="1">
      <alignment vertical="center"/>
    </xf>
    <xf numFmtId="165" fontId="1" fillId="0" borderId="1" xfId="2" applyNumberFormat="1" applyFont="1" applyBorder="1" applyAlignment="1">
      <alignment horizontal="center"/>
    </xf>
    <xf numFmtId="49" fontId="4" fillId="2" borderId="1" xfId="1" applyNumberFormat="1" applyFont="1" applyFill="1" applyBorder="1" applyAlignment="1" applyProtection="1">
      <alignment horizontal="left" wrapText="1"/>
    </xf>
    <xf numFmtId="43" fontId="1" fillId="0" borderId="1" xfId="2" applyFont="1" applyBorder="1"/>
    <xf numFmtId="164" fontId="4" fillId="2" borderId="1" xfId="3" applyNumberFormat="1" applyFont="1" applyFill="1" applyBorder="1" applyAlignment="1">
      <alignment horizontal="center" wrapText="1"/>
    </xf>
    <xf numFmtId="43" fontId="0" fillId="0" borderId="1" xfId="2" applyFont="1" applyBorder="1"/>
    <xf numFmtId="43" fontId="1" fillId="2" borderId="1" xfId="2" applyNumberFormat="1" applyFont="1" applyFill="1" applyBorder="1" applyAlignment="1">
      <alignment horizontal="center"/>
    </xf>
    <xf numFmtId="43" fontId="1" fillId="0" borderId="0" xfId="2" applyFont="1"/>
    <xf numFmtId="0" fontId="2" fillId="2" borderId="0" xfId="3" applyFill="1"/>
    <xf numFmtId="0" fontId="0" fillId="0" borderId="0" xfId="0" applyAlignment="1"/>
    <xf numFmtId="0" fontId="0" fillId="2" borderId="0" xfId="0" applyFill="1"/>
    <xf numFmtId="0" fontId="9" fillId="2" borderId="0" xfId="0" applyFont="1" applyFill="1"/>
    <xf numFmtId="0" fontId="9" fillId="2" borderId="0" xfId="0" applyFont="1" applyFill="1" applyBorder="1" applyAlignment="1"/>
    <xf numFmtId="0" fontId="9" fillId="2" borderId="0" xfId="0" applyFont="1" applyFill="1" applyBorder="1" applyAlignment="1">
      <alignment horizontal="right"/>
    </xf>
    <xf numFmtId="0" fontId="11" fillId="2" borderId="0" xfId="0" applyFont="1" applyFill="1" applyBorder="1" applyAlignment="1"/>
    <xf numFmtId="0" fontId="11" fillId="2" borderId="0" xfId="0" applyFont="1" applyFill="1" applyBorder="1" applyAlignment="1">
      <alignment horizontal="left"/>
    </xf>
    <xf numFmtId="0" fontId="4" fillId="2" borderId="0" xfId="3" applyFont="1" applyFill="1"/>
    <xf numFmtId="0" fontId="4" fillId="2" borderId="1" xfId="3" applyFont="1" applyFill="1" applyBorder="1"/>
    <xf numFmtId="165" fontId="4" fillId="2" borderId="1" xfId="2" applyNumberFormat="1" applyFont="1" applyFill="1" applyBorder="1" applyAlignment="1">
      <alignment horizontal="right"/>
    </xf>
    <xf numFmtId="4" fontId="4" fillId="2" borderId="1" xfId="3" applyNumberFormat="1" applyFont="1" applyFill="1" applyBorder="1" applyAlignment="1">
      <alignment horizontal="right"/>
    </xf>
    <xf numFmtId="3" fontId="4" fillId="2" borderId="1" xfId="3" applyNumberFormat="1" applyFont="1" applyFill="1" applyBorder="1" applyAlignment="1">
      <alignment horizontal="center"/>
    </xf>
    <xf numFmtId="10" fontId="4" fillId="2" borderId="1" xfId="3" applyNumberFormat="1" applyFont="1" applyFill="1" applyBorder="1" applyAlignment="1">
      <alignment horizontal="center"/>
    </xf>
    <xf numFmtId="164" fontId="4" fillId="2" borderId="1" xfId="3" applyNumberFormat="1" applyFont="1" applyFill="1" applyBorder="1" applyAlignment="1">
      <alignment horizontal="center"/>
    </xf>
    <xf numFmtId="49" fontId="4" fillId="2" borderId="1" xfId="3" applyNumberFormat="1" applyFont="1" applyFill="1" applyBorder="1" applyAlignment="1">
      <alignment horizontal="left" wrapText="1"/>
    </xf>
    <xf numFmtId="0" fontId="4" fillId="2" borderId="1" xfId="3" applyFont="1" applyFill="1" applyBorder="1" applyAlignment="1">
      <alignment vertical="center"/>
    </xf>
    <xf numFmtId="4" fontId="4" fillId="2" borderId="1" xfId="3" applyNumberFormat="1" applyFont="1" applyFill="1" applyBorder="1" applyAlignment="1">
      <alignment horizontal="center"/>
    </xf>
    <xf numFmtId="0" fontId="2" fillId="2" borderId="0" xfId="3" applyFill="1" applyAlignment="1"/>
    <xf numFmtId="0" fontId="2" fillId="2" borderId="0" xfId="3" applyFill="1" applyAlignment="1">
      <alignment horizontal="left"/>
    </xf>
    <xf numFmtId="0" fontId="9" fillId="2" borderId="0" xfId="0" applyFont="1" applyFill="1" applyAlignment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11" fillId="2" borderId="0" xfId="0" applyFont="1" applyFill="1" applyBorder="1" applyAlignment="1">
      <alignment horizontal="right"/>
    </xf>
    <xf numFmtId="0" fontId="3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43" fontId="1" fillId="0" borderId="1" xfId="2" applyFont="1" applyBorder="1" applyAlignment="1"/>
    <xf numFmtId="43" fontId="1" fillId="2" borderId="1" xfId="2" applyFont="1" applyFill="1" applyBorder="1" applyAlignment="1"/>
    <xf numFmtId="43" fontId="1" fillId="2" borderId="1" xfId="2" applyFont="1" applyFill="1" applyBorder="1"/>
    <xf numFmtId="43" fontId="1" fillId="0" borderId="0" xfId="2" applyFont="1" applyAlignment="1"/>
    <xf numFmtId="0" fontId="1" fillId="0" borderId="0" xfId="0" applyFont="1" applyAlignment="1"/>
    <xf numFmtId="0" fontId="9" fillId="2" borderId="0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/>
    </xf>
    <xf numFmtId="0" fontId="3" fillId="2" borderId="7" xfId="3" applyFont="1" applyFill="1" applyBorder="1" applyAlignment="1">
      <alignment horizontal="center" vertical="center" wrapText="1"/>
    </xf>
    <xf numFmtId="0" fontId="3" fillId="2" borderId="9" xfId="3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0" fontId="3" fillId="2" borderId="4" xfId="3" applyFont="1" applyFill="1" applyBorder="1" applyAlignment="1">
      <alignment horizontal="center" vertical="center" wrapText="1"/>
    </xf>
    <xf numFmtId="0" fontId="3" fillId="2" borderId="5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5" xfId="3" applyFont="1" applyFill="1" applyBorder="1" applyAlignment="1">
      <alignment horizontal="center" vertical="center"/>
    </xf>
    <xf numFmtId="0" fontId="3" fillId="2" borderId="6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4" fillId="2" borderId="5" xfId="3" applyNumberFormat="1" applyFont="1" applyFill="1" applyBorder="1" applyAlignment="1">
      <alignment horizontal="center" vertical="center" wrapText="1"/>
    </xf>
    <xf numFmtId="164" fontId="4" fillId="2" borderId="6" xfId="3" applyNumberFormat="1" applyFont="1" applyFill="1" applyBorder="1" applyAlignment="1">
      <alignment horizontal="center" vertical="center" wrapText="1"/>
    </xf>
    <xf numFmtId="43" fontId="4" fillId="2" borderId="5" xfId="2" applyFont="1" applyFill="1" applyBorder="1" applyAlignment="1">
      <alignment horizontal="center" vertical="center" wrapText="1"/>
    </xf>
    <xf numFmtId="43" fontId="4" fillId="2" borderId="6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3" borderId="1" xfId="3" applyFont="1" applyFill="1" applyBorder="1" applyAlignment="1">
      <alignment horizontal="center" vertical="center"/>
    </xf>
    <xf numFmtId="0" fontId="8" fillId="3" borderId="7" xfId="3" applyFont="1" applyFill="1" applyBorder="1" applyAlignment="1">
      <alignment horizontal="center" vertical="center" wrapText="1"/>
    </xf>
    <xf numFmtId="0" fontId="8" fillId="3" borderId="9" xfId="3" applyFont="1" applyFill="1" applyBorder="1" applyAlignment="1">
      <alignment horizontal="center" vertical="center" wrapText="1"/>
    </xf>
    <xf numFmtId="0" fontId="8" fillId="3" borderId="8" xfId="3" applyFont="1" applyFill="1" applyBorder="1" applyAlignment="1">
      <alignment horizontal="center" vertical="center" wrapText="1"/>
    </xf>
    <xf numFmtId="0" fontId="13" fillId="2" borderId="0" xfId="3" applyFont="1" applyFill="1" applyBorder="1" applyAlignment="1">
      <alignment horizontal="center" vertical="center" wrapText="1"/>
    </xf>
    <xf numFmtId="0" fontId="13" fillId="2" borderId="3" xfId="3" applyFont="1" applyFill="1" applyBorder="1" applyAlignment="1">
      <alignment horizontal="left" wrapText="1"/>
    </xf>
    <xf numFmtId="0" fontId="13" fillId="2" borderId="0" xfId="3" applyFont="1" applyFill="1" applyAlignment="1">
      <alignment wrapText="1"/>
    </xf>
    <xf numFmtId="0" fontId="14" fillId="2" borderId="0" xfId="3" applyFont="1" applyFill="1" applyAlignment="1">
      <alignment wrapText="1"/>
    </xf>
    <xf numFmtId="0" fontId="13" fillId="2" borderId="0" xfId="3" applyFont="1" applyFill="1" applyBorder="1" applyAlignment="1">
      <alignment horizontal="center" wrapText="1"/>
    </xf>
    <xf numFmtId="0" fontId="13" fillId="2" borderId="0" xfId="3" applyFont="1" applyFill="1" applyBorder="1" applyAlignment="1">
      <alignment horizontal="left" wrapText="1"/>
    </xf>
    <xf numFmtId="0" fontId="13" fillId="2" borderId="0" xfId="3" applyFont="1" applyFill="1"/>
    <xf numFmtId="0" fontId="13" fillId="2" borderId="0" xfId="3" applyFont="1" applyFill="1" applyAlignment="1"/>
    <xf numFmtId="3" fontId="13" fillId="2" borderId="0" xfId="3" applyNumberFormat="1" applyFont="1" applyFill="1"/>
    <xf numFmtId="0" fontId="13" fillId="2" borderId="0" xfId="3" applyFont="1" applyFill="1" applyAlignment="1">
      <alignment horizontal="left"/>
    </xf>
    <xf numFmtId="0" fontId="14" fillId="2" borderId="0" xfId="3" applyFont="1" applyFill="1"/>
    <xf numFmtId="0" fontId="13" fillId="2" borderId="0" xfId="3" applyNumberFormat="1" applyFont="1" applyFill="1" applyAlignment="1">
      <alignment wrapText="1"/>
    </xf>
    <xf numFmtId="0" fontId="13" fillId="2" borderId="0" xfId="3" applyNumberFormat="1" applyFont="1" applyFill="1" applyAlignment="1">
      <alignment horizontal="left" wrapText="1"/>
    </xf>
    <xf numFmtId="43" fontId="6" fillId="0" borderId="1" xfId="2" applyFont="1" applyBorder="1"/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4">
    <cellStyle name="Обычный" xfId="0" builtinId="0"/>
    <cellStyle name="Обычный 3" xfId="3"/>
    <cellStyle name="Обычный_МЕДИКАМЕНТЫ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5"/>
  <sheetViews>
    <sheetView zoomScale="60" zoomScaleNormal="60" workbookViewId="0">
      <selection activeCell="AF24" sqref="AF24"/>
    </sheetView>
  </sheetViews>
  <sheetFormatPr defaultColWidth="8.85546875" defaultRowHeight="12.75"/>
  <cols>
    <col min="1" max="1" width="13.28515625" style="18" customWidth="1"/>
    <col min="2" max="2" width="7.28515625" style="18" customWidth="1"/>
    <col min="3" max="3" width="27.5703125" style="36" customWidth="1"/>
    <col min="4" max="5" width="14.140625" style="18" customWidth="1"/>
    <col min="6" max="6" width="15" style="18" customWidth="1"/>
    <col min="7" max="7" width="10.28515625" style="18" customWidth="1"/>
    <col min="8" max="9" width="10" style="18" customWidth="1"/>
    <col min="10" max="10" width="12.140625" style="18" customWidth="1"/>
    <col min="11" max="11" width="9.7109375" style="18" customWidth="1"/>
    <col min="12" max="12" width="8.28515625" style="18" customWidth="1"/>
    <col min="13" max="13" width="12.140625" style="18" customWidth="1"/>
    <col min="14" max="14" width="9.7109375" style="18" customWidth="1"/>
    <col min="15" max="15" width="10.7109375" style="18" customWidth="1"/>
    <col min="16" max="16" width="9.7109375" style="18" customWidth="1"/>
    <col min="17" max="17" width="8.140625" style="18" customWidth="1"/>
    <col min="18" max="18" width="9" style="18" customWidth="1"/>
    <col min="19" max="19" width="9.5703125" style="18" customWidth="1"/>
    <col min="20" max="20" width="10.140625" style="18" customWidth="1"/>
    <col min="21" max="21" width="9.42578125" style="18" customWidth="1"/>
    <col min="22" max="22" width="7.7109375" style="18" customWidth="1"/>
    <col min="23" max="23" width="9.140625" style="18" customWidth="1"/>
    <col min="24" max="24" width="35" style="37" customWidth="1"/>
    <col min="25" max="27" width="8.85546875" style="18" customWidth="1"/>
    <col min="28" max="16384" width="8.85546875" style="18"/>
  </cols>
  <sheetData>
    <row r="1" spans="1:39" s="20" customFormat="1" ht="27.6" customHeight="1">
      <c r="B1" s="21"/>
      <c r="C1" s="21"/>
      <c r="D1" s="21"/>
      <c r="E1" s="21"/>
      <c r="F1" s="23"/>
      <c r="G1" s="23"/>
      <c r="H1" s="23"/>
      <c r="I1" s="23"/>
      <c r="J1" s="23"/>
      <c r="K1" s="23"/>
      <c r="L1" s="23"/>
      <c r="Q1" s="23"/>
      <c r="R1" s="23"/>
      <c r="S1" s="23"/>
      <c r="T1" s="49" t="s">
        <v>49</v>
      </c>
      <c r="U1" s="49"/>
      <c r="V1" s="49"/>
      <c r="W1" s="49"/>
      <c r="X1" s="49"/>
      <c r="Y1" s="22"/>
      <c r="Z1" s="22"/>
    </row>
    <row r="2" spans="1:39" s="20" customFormat="1" ht="15.6" customHeight="1">
      <c r="A2" s="50" t="s">
        <v>132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9" s="20" customFormat="1" ht="23.45" hidden="1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</row>
    <row r="4" spans="1:39" s="20" customFormat="1" ht="23.45" hidden="1" customHeight="1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</row>
    <row r="5" spans="1:39" s="20" customFormat="1" ht="18" customHeight="1">
      <c r="A5" s="52" t="s">
        <v>50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1"/>
    </row>
    <row r="6" spans="1:39" s="20" customFormat="1" ht="15">
      <c r="A6" s="1"/>
      <c r="B6" s="24"/>
      <c r="C6" s="24"/>
      <c r="D6" s="24"/>
      <c r="E6" s="24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25"/>
      <c r="Y6" s="1"/>
    </row>
    <row r="7" spans="1:39" ht="45" customHeight="1">
      <c r="A7" s="61" t="s">
        <v>51</v>
      </c>
      <c r="B7" s="63"/>
      <c r="C7" s="64" t="s">
        <v>25</v>
      </c>
      <c r="D7" s="53" t="s">
        <v>52</v>
      </c>
      <c r="E7" s="54"/>
      <c r="F7" s="55"/>
      <c r="G7" s="56" t="s">
        <v>27</v>
      </c>
      <c r="H7" s="57"/>
      <c r="I7" s="53" t="s">
        <v>53</v>
      </c>
      <c r="J7" s="54"/>
      <c r="K7" s="54"/>
      <c r="L7" s="54"/>
      <c r="M7" s="55"/>
      <c r="N7" s="53" t="s">
        <v>54</v>
      </c>
      <c r="O7" s="54"/>
      <c r="P7" s="54"/>
      <c r="Q7" s="54"/>
      <c r="R7" s="55"/>
      <c r="S7" s="58" t="s">
        <v>55</v>
      </c>
      <c r="T7" s="59"/>
      <c r="U7" s="59"/>
      <c r="V7" s="59"/>
      <c r="W7" s="60"/>
      <c r="X7" s="61" t="s">
        <v>56</v>
      </c>
      <c r="Y7" s="26"/>
    </row>
    <row r="8" spans="1:39" ht="76.150000000000006" customHeight="1">
      <c r="A8" s="62"/>
      <c r="B8" s="63"/>
      <c r="C8" s="65"/>
      <c r="D8" s="42" t="s">
        <v>57</v>
      </c>
      <c r="E8" s="42" t="s">
        <v>58</v>
      </c>
      <c r="F8" s="42" t="s">
        <v>101</v>
      </c>
      <c r="G8" s="5" t="s">
        <v>32</v>
      </c>
      <c r="H8" s="5" t="s">
        <v>33</v>
      </c>
      <c r="I8" s="42" t="s">
        <v>59</v>
      </c>
      <c r="J8" s="42" t="s">
        <v>60</v>
      </c>
      <c r="K8" s="42" t="s">
        <v>61</v>
      </c>
      <c r="L8" s="42" t="s">
        <v>62</v>
      </c>
      <c r="M8" s="42" t="s">
        <v>63</v>
      </c>
      <c r="N8" s="42" t="s">
        <v>59</v>
      </c>
      <c r="O8" s="42" t="s">
        <v>60</v>
      </c>
      <c r="P8" s="42" t="s">
        <v>61</v>
      </c>
      <c r="Q8" s="42" t="s">
        <v>62</v>
      </c>
      <c r="R8" s="42" t="s">
        <v>63</v>
      </c>
      <c r="S8" s="42" t="s">
        <v>64</v>
      </c>
      <c r="T8" s="42" t="s">
        <v>60</v>
      </c>
      <c r="U8" s="42" t="s">
        <v>61</v>
      </c>
      <c r="V8" s="42" t="s">
        <v>62</v>
      </c>
      <c r="W8" s="42" t="s">
        <v>63</v>
      </c>
      <c r="X8" s="62"/>
      <c r="Y8" s="26"/>
    </row>
    <row r="9" spans="1:39" ht="48" customHeight="1">
      <c r="A9" s="66" t="s">
        <v>53</v>
      </c>
      <c r="B9" s="27">
        <v>1</v>
      </c>
      <c r="C9" s="12" t="s">
        <v>18</v>
      </c>
      <c r="D9" s="28">
        <v>198961</v>
      </c>
      <c r="E9" s="28">
        <v>185968</v>
      </c>
      <c r="F9" s="29">
        <f>E9/D9*100</f>
        <v>93.469574439211698</v>
      </c>
      <c r="G9" s="29"/>
      <c r="H9" s="29">
        <v>-14.3</v>
      </c>
      <c r="I9" s="30">
        <v>14</v>
      </c>
      <c r="J9" s="30">
        <v>5</v>
      </c>
      <c r="K9" s="31">
        <f>J9/I9</f>
        <v>0.35714285714285715</v>
      </c>
      <c r="L9" s="30">
        <v>19</v>
      </c>
      <c r="M9" s="32">
        <v>7.5</v>
      </c>
      <c r="N9" s="30" t="s">
        <v>38</v>
      </c>
      <c r="O9" s="30" t="s">
        <v>38</v>
      </c>
      <c r="P9" s="30" t="s">
        <v>38</v>
      </c>
      <c r="Q9" s="30" t="s">
        <v>38</v>
      </c>
      <c r="R9" s="30" t="s">
        <v>38</v>
      </c>
      <c r="S9" s="30" t="s">
        <v>38</v>
      </c>
      <c r="T9" s="32" t="s">
        <v>38</v>
      </c>
      <c r="U9" s="30" t="s">
        <v>38</v>
      </c>
      <c r="V9" s="30" t="s">
        <v>38</v>
      </c>
      <c r="W9" s="32" t="s">
        <v>38</v>
      </c>
      <c r="X9" s="33" t="s">
        <v>102</v>
      </c>
      <c r="Y9" s="26"/>
    </row>
    <row r="10" spans="1:39" ht="15">
      <c r="A10" s="66"/>
      <c r="B10" s="27">
        <v>2</v>
      </c>
      <c r="C10" s="12" t="s">
        <v>12</v>
      </c>
      <c r="D10" s="28">
        <v>265377</v>
      </c>
      <c r="E10" s="28">
        <v>219375</v>
      </c>
      <c r="F10" s="29">
        <f t="shared" ref="F10:F37" si="0">E10/D10*100</f>
        <v>82.665415616274203</v>
      </c>
      <c r="G10" s="29"/>
      <c r="H10" s="29">
        <v>-19.809999999999999</v>
      </c>
      <c r="I10" s="30">
        <v>14</v>
      </c>
      <c r="J10" s="30">
        <v>8</v>
      </c>
      <c r="K10" s="31">
        <f>J10/I10</f>
        <v>0.5714285714285714</v>
      </c>
      <c r="L10" s="30">
        <v>19</v>
      </c>
      <c r="M10" s="32">
        <v>9</v>
      </c>
      <c r="N10" s="30" t="s">
        <v>38</v>
      </c>
      <c r="O10" s="30" t="s">
        <v>38</v>
      </c>
      <c r="P10" s="30" t="s">
        <v>38</v>
      </c>
      <c r="Q10" s="30" t="s">
        <v>38</v>
      </c>
      <c r="R10" s="30" t="s">
        <v>38</v>
      </c>
      <c r="S10" s="30" t="s">
        <v>38</v>
      </c>
      <c r="T10" s="32" t="s">
        <v>38</v>
      </c>
      <c r="U10" s="30" t="s">
        <v>38</v>
      </c>
      <c r="V10" s="30" t="s">
        <v>38</v>
      </c>
      <c r="W10" s="32" t="s">
        <v>38</v>
      </c>
      <c r="X10" s="33" t="s">
        <v>65</v>
      </c>
      <c r="Y10" s="26"/>
    </row>
    <row r="11" spans="1:39" ht="15">
      <c r="A11" s="66"/>
      <c r="B11" s="27">
        <v>3</v>
      </c>
      <c r="C11" s="12" t="s">
        <v>13</v>
      </c>
      <c r="D11" s="28">
        <v>195968</v>
      </c>
      <c r="E11" s="28">
        <v>149225</v>
      </c>
      <c r="F11" s="29">
        <f t="shared" si="0"/>
        <v>76.147636348791636</v>
      </c>
      <c r="G11" s="29"/>
      <c r="H11" s="29">
        <v>-25.5</v>
      </c>
      <c r="I11" s="30">
        <v>14</v>
      </c>
      <c r="J11" s="30">
        <v>7</v>
      </c>
      <c r="K11" s="31">
        <f t="shared" ref="K11:K16" si="1">J11/I11</f>
        <v>0.5</v>
      </c>
      <c r="L11" s="30">
        <v>19</v>
      </c>
      <c r="M11" s="32">
        <v>7.5</v>
      </c>
      <c r="N11" s="30" t="s">
        <v>38</v>
      </c>
      <c r="O11" s="30" t="s">
        <v>38</v>
      </c>
      <c r="P11" s="30" t="s">
        <v>38</v>
      </c>
      <c r="Q11" s="30" t="s">
        <v>38</v>
      </c>
      <c r="R11" s="30" t="s">
        <v>38</v>
      </c>
      <c r="S11" s="30" t="s">
        <v>38</v>
      </c>
      <c r="T11" s="32" t="s">
        <v>38</v>
      </c>
      <c r="U11" s="30" t="s">
        <v>38</v>
      </c>
      <c r="V11" s="30" t="s">
        <v>38</v>
      </c>
      <c r="W11" s="32" t="s">
        <v>38</v>
      </c>
      <c r="X11" s="33" t="s">
        <v>103</v>
      </c>
      <c r="Y11" s="26"/>
    </row>
    <row r="12" spans="1:39" ht="15">
      <c r="A12" s="66"/>
      <c r="B12" s="27">
        <v>4</v>
      </c>
      <c r="C12" s="12" t="s">
        <v>14</v>
      </c>
      <c r="D12" s="28">
        <v>276150</v>
      </c>
      <c r="E12" s="28">
        <v>159155</v>
      </c>
      <c r="F12" s="29">
        <f t="shared" si="0"/>
        <v>57.633532500452652</v>
      </c>
      <c r="G12" s="29"/>
      <c r="H12" s="29">
        <v>-5.66</v>
      </c>
      <c r="I12" s="30">
        <v>14</v>
      </c>
      <c r="J12" s="30">
        <v>4</v>
      </c>
      <c r="K12" s="31">
        <f t="shared" si="1"/>
        <v>0.2857142857142857</v>
      </c>
      <c r="L12" s="30">
        <v>19</v>
      </c>
      <c r="M12" s="32">
        <v>5.5</v>
      </c>
      <c r="N12" s="30" t="s">
        <v>38</v>
      </c>
      <c r="O12" s="30" t="s">
        <v>38</v>
      </c>
      <c r="P12" s="30" t="s">
        <v>38</v>
      </c>
      <c r="Q12" s="30" t="s">
        <v>38</v>
      </c>
      <c r="R12" s="30" t="s">
        <v>38</v>
      </c>
      <c r="S12" s="30" t="s">
        <v>38</v>
      </c>
      <c r="T12" s="32" t="s">
        <v>38</v>
      </c>
      <c r="U12" s="30" t="s">
        <v>38</v>
      </c>
      <c r="V12" s="30" t="s">
        <v>38</v>
      </c>
      <c r="W12" s="32" t="s">
        <v>38</v>
      </c>
      <c r="X12" s="33" t="s">
        <v>104</v>
      </c>
      <c r="Y12" s="26"/>
    </row>
    <row r="13" spans="1:39" ht="15">
      <c r="A13" s="66"/>
      <c r="B13" s="27">
        <v>5</v>
      </c>
      <c r="C13" s="12" t="s">
        <v>15</v>
      </c>
      <c r="D13" s="28">
        <v>162264</v>
      </c>
      <c r="E13" s="28">
        <v>155794</v>
      </c>
      <c r="F13" s="29">
        <f t="shared" si="0"/>
        <v>96.012670709461119</v>
      </c>
      <c r="G13" s="29"/>
      <c r="H13" s="29">
        <v>-7.82</v>
      </c>
      <c r="I13" s="30">
        <v>14</v>
      </c>
      <c r="J13" s="30">
        <v>10</v>
      </c>
      <c r="K13" s="31">
        <f t="shared" si="1"/>
        <v>0.7142857142857143</v>
      </c>
      <c r="L13" s="30">
        <v>19</v>
      </c>
      <c r="M13" s="32">
        <v>11.5</v>
      </c>
      <c r="N13" s="30" t="s">
        <v>38</v>
      </c>
      <c r="O13" s="30" t="s">
        <v>38</v>
      </c>
      <c r="P13" s="30" t="s">
        <v>38</v>
      </c>
      <c r="Q13" s="30" t="s">
        <v>38</v>
      </c>
      <c r="R13" s="30" t="s">
        <v>38</v>
      </c>
      <c r="S13" s="30" t="s">
        <v>38</v>
      </c>
      <c r="T13" s="32" t="s">
        <v>38</v>
      </c>
      <c r="U13" s="30" t="s">
        <v>38</v>
      </c>
      <c r="V13" s="30" t="s">
        <v>38</v>
      </c>
      <c r="W13" s="32" t="s">
        <v>38</v>
      </c>
      <c r="X13" s="33" t="s">
        <v>105</v>
      </c>
      <c r="Y13" s="26"/>
    </row>
    <row r="14" spans="1:39" ht="15">
      <c r="A14" s="66"/>
      <c r="B14" s="27">
        <v>6</v>
      </c>
      <c r="C14" s="12" t="s">
        <v>16</v>
      </c>
      <c r="D14" s="28">
        <v>168932</v>
      </c>
      <c r="E14" s="28">
        <v>152498</v>
      </c>
      <c r="F14" s="29">
        <f t="shared" si="0"/>
        <v>90.271825349844903</v>
      </c>
      <c r="G14" s="29"/>
      <c r="H14" s="29">
        <v>-19.149999999999999</v>
      </c>
      <c r="I14" s="30">
        <v>14</v>
      </c>
      <c r="J14" s="30">
        <v>8</v>
      </c>
      <c r="K14" s="31">
        <f t="shared" si="1"/>
        <v>0.5714285714285714</v>
      </c>
      <c r="L14" s="30">
        <v>19</v>
      </c>
      <c r="M14" s="32">
        <v>10</v>
      </c>
      <c r="N14" s="30" t="s">
        <v>38</v>
      </c>
      <c r="O14" s="30" t="s">
        <v>38</v>
      </c>
      <c r="P14" s="30" t="s">
        <v>38</v>
      </c>
      <c r="Q14" s="30" t="s">
        <v>38</v>
      </c>
      <c r="R14" s="30" t="s">
        <v>38</v>
      </c>
      <c r="S14" s="30" t="s">
        <v>38</v>
      </c>
      <c r="T14" s="32" t="s">
        <v>38</v>
      </c>
      <c r="U14" s="30" t="s">
        <v>38</v>
      </c>
      <c r="V14" s="30" t="s">
        <v>38</v>
      </c>
      <c r="W14" s="32" t="s">
        <v>38</v>
      </c>
      <c r="X14" s="33" t="s">
        <v>66</v>
      </c>
      <c r="Y14" s="26"/>
    </row>
    <row r="15" spans="1:39" ht="27" customHeight="1">
      <c r="A15" s="66"/>
      <c r="B15" s="27">
        <v>7</v>
      </c>
      <c r="C15" s="12" t="s">
        <v>17</v>
      </c>
      <c r="D15" s="28">
        <v>133461</v>
      </c>
      <c r="E15" s="28">
        <v>85563</v>
      </c>
      <c r="F15" s="29">
        <f t="shared" si="0"/>
        <v>64.110863847865673</v>
      </c>
      <c r="G15" s="29"/>
      <c r="H15" s="29">
        <v>-8.66</v>
      </c>
      <c r="I15" s="30">
        <v>14</v>
      </c>
      <c r="J15" s="30">
        <v>9</v>
      </c>
      <c r="K15" s="31">
        <f t="shared" si="1"/>
        <v>0.6428571428571429</v>
      </c>
      <c r="L15" s="30">
        <v>19</v>
      </c>
      <c r="M15" s="32">
        <v>10.5</v>
      </c>
      <c r="N15" s="30" t="s">
        <v>38</v>
      </c>
      <c r="O15" s="30" t="s">
        <v>38</v>
      </c>
      <c r="P15" s="30" t="s">
        <v>38</v>
      </c>
      <c r="Q15" s="30" t="s">
        <v>38</v>
      </c>
      <c r="R15" s="30" t="s">
        <v>38</v>
      </c>
      <c r="S15" s="30" t="s">
        <v>38</v>
      </c>
      <c r="T15" s="32" t="s">
        <v>38</v>
      </c>
      <c r="U15" s="30" t="s">
        <v>38</v>
      </c>
      <c r="V15" s="30" t="s">
        <v>38</v>
      </c>
      <c r="W15" s="32" t="s">
        <v>38</v>
      </c>
      <c r="X15" s="33" t="s">
        <v>106</v>
      </c>
      <c r="Y15" s="26"/>
    </row>
    <row r="16" spans="1:39" ht="15">
      <c r="A16" s="66"/>
      <c r="B16" s="27">
        <v>8</v>
      </c>
      <c r="C16" s="12" t="s">
        <v>21</v>
      </c>
      <c r="D16" s="28">
        <v>27019</v>
      </c>
      <c r="E16" s="28">
        <v>22701</v>
      </c>
      <c r="F16" s="29">
        <f t="shared" si="0"/>
        <v>84.018653540101411</v>
      </c>
      <c r="G16" s="29"/>
      <c r="H16" s="29">
        <v>-38.78</v>
      </c>
      <c r="I16" s="30">
        <v>14</v>
      </c>
      <c r="J16" s="30">
        <v>3</v>
      </c>
      <c r="K16" s="31">
        <f t="shared" si="1"/>
        <v>0.21428571428571427</v>
      </c>
      <c r="L16" s="30">
        <v>19</v>
      </c>
      <c r="M16" s="32">
        <v>3.5</v>
      </c>
      <c r="N16" s="30" t="s">
        <v>38</v>
      </c>
      <c r="O16" s="30" t="s">
        <v>38</v>
      </c>
      <c r="P16" s="30" t="s">
        <v>38</v>
      </c>
      <c r="Q16" s="30" t="s">
        <v>38</v>
      </c>
      <c r="R16" s="30" t="s">
        <v>38</v>
      </c>
      <c r="S16" s="30" t="s">
        <v>38</v>
      </c>
      <c r="T16" s="32" t="s">
        <v>38</v>
      </c>
      <c r="U16" s="30" t="s">
        <v>38</v>
      </c>
      <c r="V16" s="30" t="s">
        <v>38</v>
      </c>
      <c r="W16" s="32" t="s">
        <v>38</v>
      </c>
      <c r="X16" s="33" t="s">
        <v>107</v>
      </c>
      <c r="Y16" s="26"/>
    </row>
    <row r="17" spans="1:25" ht="75">
      <c r="A17" s="43" t="s">
        <v>54</v>
      </c>
      <c r="B17" s="34">
        <v>1</v>
      </c>
      <c r="C17" s="12" t="s">
        <v>48</v>
      </c>
      <c r="D17" s="28">
        <v>688971</v>
      </c>
      <c r="E17" s="28">
        <v>656661</v>
      </c>
      <c r="F17" s="29">
        <f t="shared" si="0"/>
        <v>95.310397680018468</v>
      </c>
      <c r="G17" s="29">
        <v>-30.5</v>
      </c>
      <c r="H17" s="29"/>
      <c r="I17" s="30" t="s">
        <v>38</v>
      </c>
      <c r="J17" s="30" t="s">
        <v>38</v>
      </c>
      <c r="K17" s="30" t="s">
        <v>38</v>
      </c>
      <c r="L17" s="30" t="s">
        <v>38</v>
      </c>
      <c r="M17" s="30" t="s">
        <v>38</v>
      </c>
      <c r="N17" s="30">
        <v>6</v>
      </c>
      <c r="O17" s="30">
        <v>4</v>
      </c>
      <c r="P17" s="32">
        <f>O17/N17*100</f>
        <v>66.666666666666657</v>
      </c>
      <c r="Q17" s="30">
        <v>7</v>
      </c>
      <c r="R17" s="32">
        <v>3.5</v>
      </c>
      <c r="S17" s="35"/>
      <c r="T17" s="30"/>
      <c r="U17" s="35"/>
      <c r="V17" s="35"/>
      <c r="W17" s="30"/>
      <c r="X17" s="33" t="s">
        <v>108</v>
      </c>
      <c r="Y17" s="26"/>
    </row>
    <row r="18" spans="1:25" ht="15" customHeight="1">
      <c r="A18" s="66" t="s">
        <v>67</v>
      </c>
      <c r="B18" s="27">
        <v>1</v>
      </c>
      <c r="C18" s="12" t="s">
        <v>0</v>
      </c>
      <c r="D18" s="28">
        <v>69447</v>
      </c>
      <c r="E18" s="28">
        <v>46442</v>
      </c>
      <c r="F18" s="29">
        <f t="shared" si="0"/>
        <v>66.874019036099469</v>
      </c>
      <c r="G18" s="29"/>
      <c r="H18" s="29">
        <v>-27.36</v>
      </c>
      <c r="I18" s="30" t="s">
        <v>38</v>
      </c>
      <c r="J18" s="30" t="s">
        <v>38</v>
      </c>
      <c r="K18" s="30" t="s">
        <v>38</v>
      </c>
      <c r="L18" s="30" t="s">
        <v>38</v>
      </c>
      <c r="M18" s="30" t="s">
        <v>38</v>
      </c>
      <c r="N18" s="30" t="s">
        <v>38</v>
      </c>
      <c r="O18" s="30" t="s">
        <v>38</v>
      </c>
      <c r="P18" s="30" t="s">
        <v>38</v>
      </c>
      <c r="Q18" s="30" t="s">
        <v>38</v>
      </c>
      <c r="R18" s="30" t="s">
        <v>38</v>
      </c>
      <c r="S18" s="30">
        <v>25</v>
      </c>
      <c r="T18" s="30">
        <v>10</v>
      </c>
      <c r="U18" s="35">
        <f t="shared" ref="U18:U37" si="2">T18/S18*100</f>
        <v>40</v>
      </c>
      <c r="V18" s="30">
        <v>32</v>
      </c>
      <c r="W18" s="32">
        <v>11</v>
      </c>
      <c r="X18" s="33" t="s">
        <v>68</v>
      </c>
      <c r="Y18" s="26"/>
    </row>
    <row r="19" spans="1:25" ht="15">
      <c r="A19" s="66"/>
      <c r="B19" s="27">
        <v>2</v>
      </c>
      <c r="C19" s="12" t="s">
        <v>22</v>
      </c>
      <c r="D19" s="28">
        <v>444716</v>
      </c>
      <c r="E19" s="28">
        <v>256976</v>
      </c>
      <c r="F19" s="29">
        <f t="shared" si="0"/>
        <v>57.784293796490346</v>
      </c>
      <c r="G19" s="29">
        <v>-48.8</v>
      </c>
      <c r="H19" s="29">
        <v>-11.91</v>
      </c>
      <c r="I19" s="30" t="s">
        <v>38</v>
      </c>
      <c r="J19" s="30" t="s">
        <v>38</v>
      </c>
      <c r="K19" s="30" t="s">
        <v>38</v>
      </c>
      <c r="L19" s="30" t="s">
        <v>38</v>
      </c>
      <c r="M19" s="30" t="s">
        <v>38</v>
      </c>
      <c r="N19" s="30" t="s">
        <v>38</v>
      </c>
      <c r="O19" s="30" t="s">
        <v>38</v>
      </c>
      <c r="P19" s="30" t="s">
        <v>38</v>
      </c>
      <c r="Q19" s="30" t="s">
        <v>38</v>
      </c>
      <c r="R19" s="30" t="s">
        <v>38</v>
      </c>
      <c r="S19" s="30">
        <v>25</v>
      </c>
      <c r="T19" s="30">
        <v>8</v>
      </c>
      <c r="U19" s="35">
        <f t="shared" si="2"/>
        <v>32</v>
      </c>
      <c r="V19" s="30">
        <v>32</v>
      </c>
      <c r="W19" s="32">
        <v>8.5</v>
      </c>
      <c r="X19" s="33" t="s">
        <v>109</v>
      </c>
      <c r="Y19" s="26"/>
    </row>
    <row r="20" spans="1:25" ht="15">
      <c r="A20" s="66"/>
      <c r="B20" s="27">
        <v>3</v>
      </c>
      <c r="C20" s="12" t="s">
        <v>1</v>
      </c>
      <c r="D20" s="28">
        <v>229357</v>
      </c>
      <c r="E20" s="28">
        <v>157645</v>
      </c>
      <c r="F20" s="29">
        <f t="shared" si="0"/>
        <v>68.733459192437991</v>
      </c>
      <c r="G20" s="29">
        <v>-100</v>
      </c>
      <c r="H20" s="29">
        <v>-7.23</v>
      </c>
      <c r="I20" s="30" t="s">
        <v>38</v>
      </c>
      <c r="J20" s="30" t="s">
        <v>38</v>
      </c>
      <c r="K20" s="30" t="s">
        <v>38</v>
      </c>
      <c r="L20" s="30" t="s">
        <v>38</v>
      </c>
      <c r="M20" s="30" t="s">
        <v>38</v>
      </c>
      <c r="N20" s="30" t="s">
        <v>38</v>
      </c>
      <c r="O20" s="30" t="s">
        <v>38</v>
      </c>
      <c r="P20" s="30" t="s">
        <v>38</v>
      </c>
      <c r="Q20" s="30" t="s">
        <v>38</v>
      </c>
      <c r="R20" s="30" t="s">
        <v>38</v>
      </c>
      <c r="S20" s="30">
        <v>25</v>
      </c>
      <c r="T20" s="30">
        <v>7</v>
      </c>
      <c r="U20" s="35">
        <f>T20/S20*100</f>
        <v>28.000000000000004</v>
      </c>
      <c r="V20" s="30">
        <v>32</v>
      </c>
      <c r="W20" s="32">
        <v>6</v>
      </c>
      <c r="X20" s="33" t="s">
        <v>110</v>
      </c>
      <c r="Y20" s="26"/>
    </row>
    <row r="21" spans="1:25" ht="15">
      <c r="A21" s="66"/>
      <c r="B21" s="27">
        <v>4</v>
      </c>
      <c r="C21" s="12" t="s">
        <v>2</v>
      </c>
      <c r="D21" s="28">
        <v>84450</v>
      </c>
      <c r="E21" s="28">
        <v>70844</v>
      </c>
      <c r="F21" s="29">
        <f t="shared" si="0"/>
        <v>83.888691533451748</v>
      </c>
      <c r="G21" s="29"/>
      <c r="H21" s="29">
        <v>10.4</v>
      </c>
      <c r="I21" s="30" t="s">
        <v>38</v>
      </c>
      <c r="J21" s="30" t="s">
        <v>38</v>
      </c>
      <c r="K21" s="30" t="s">
        <v>38</v>
      </c>
      <c r="L21" s="30" t="s">
        <v>38</v>
      </c>
      <c r="M21" s="30" t="s">
        <v>38</v>
      </c>
      <c r="N21" s="30" t="s">
        <v>38</v>
      </c>
      <c r="O21" s="30" t="s">
        <v>38</v>
      </c>
      <c r="P21" s="30" t="s">
        <v>38</v>
      </c>
      <c r="Q21" s="30" t="s">
        <v>38</v>
      </c>
      <c r="R21" s="30" t="s">
        <v>38</v>
      </c>
      <c r="S21" s="30">
        <f>25</f>
        <v>25</v>
      </c>
      <c r="T21" s="30">
        <v>8</v>
      </c>
      <c r="U21" s="35">
        <f t="shared" si="2"/>
        <v>32</v>
      </c>
      <c r="V21" s="30">
        <v>32</v>
      </c>
      <c r="W21" s="32">
        <v>8</v>
      </c>
      <c r="X21" s="33" t="s">
        <v>111</v>
      </c>
      <c r="Y21" s="26"/>
    </row>
    <row r="22" spans="1:25" ht="30">
      <c r="A22" s="66"/>
      <c r="B22" s="27">
        <v>5</v>
      </c>
      <c r="C22" s="12" t="s">
        <v>3</v>
      </c>
      <c r="D22" s="28">
        <v>154428</v>
      </c>
      <c r="E22" s="28">
        <v>99625</v>
      </c>
      <c r="F22" s="29">
        <f t="shared" si="0"/>
        <v>64.51226461522522</v>
      </c>
      <c r="G22" s="29">
        <v>50.9</v>
      </c>
      <c r="H22" s="29">
        <v>-14.08</v>
      </c>
      <c r="I22" s="30" t="s">
        <v>38</v>
      </c>
      <c r="J22" s="30" t="s">
        <v>38</v>
      </c>
      <c r="K22" s="30" t="s">
        <v>38</v>
      </c>
      <c r="L22" s="30" t="s">
        <v>38</v>
      </c>
      <c r="M22" s="30" t="s">
        <v>38</v>
      </c>
      <c r="N22" s="30" t="s">
        <v>38</v>
      </c>
      <c r="O22" s="30" t="s">
        <v>38</v>
      </c>
      <c r="P22" s="30" t="s">
        <v>38</v>
      </c>
      <c r="Q22" s="30" t="s">
        <v>38</v>
      </c>
      <c r="R22" s="30" t="s">
        <v>38</v>
      </c>
      <c r="S22" s="30">
        <f>25</f>
        <v>25</v>
      </c>
      <c r="T22" s="30">
        <v>15</v>
      </c>
      <c r="U22" s="35">
        <f t="shared" si="2"/>
        <v>60</v>
      </c>
      <c r="V22" s="30">
        <v>32</v>
      </c>
      <c r="W22" s="32">
        <v>15</v>
      </c>
      <c r="X22" s="33" t="s">
        <v>112</v>
      </c>
      <c r="Y22" s="26"/>
    </row>
    <row r="23" spans="1:25" ht="15">
      <c r="A23" s="66"/>
      <c r="B23" s="27">
        <v>6</v>
      </c>
      <c r="C23" s="12" t="s">
        <v>44</v>
      </c>
      <c r="D23" s="28">
        <v>83672</v>
      </c>
      <c r="E23" s="28">
        <v>74752</v>
      </c>
      <c r="F23" s="29">
        <f t="shared" si="0"/>
        <v>89.339324983268</v>
      </c>
      <c r="G23" s="29"/>
      <c r="H23" s="29">
        <v>-23.72</v>
      </c>
      <c r="I23" s="30" t="s">
        <v>38</v>
      </c>
      <c r="J23" s="30" t="s">
        <v>38</v>
      </c>
      <c r="K23" s="30" t="s">
        <v>38</v>
      </c>
      <c r="L23" s="30" t="s">
        <v>38</v>
      </c>
      <c r="M23" s="30" t="s">
        <v>38</v>
      </c>
      <c r="N23" s="30" t="s">
        <v>38</v>
      </c>
      <c r="O23" s="30" t="s">
        <v>38</v>
      </c>
      <c r="P23" s="30" t="s">
        <v>38</v>
      </c>
      <c r="Q23" s="30" t="s">
        <v>38</v>
      </c>
      <c r="R23" s="30" t="s">
        <v>38</v>
      </c>
      <c r="S23" s="30">
        <v>25</v>
      </c>
      <c r="T23" s="30">
        <v>10</v>
      </c>
      <c r="U23" s="35">
        <f t="shared" si="2"/>
        <v>40</v>
      </c>
      <c r="V23" s="30">
        <v>32</v>
      </c>
      <c r="W23" s="32">
        <v>13.5</v>
      </c>
      <c r="X23" s="33" t="s">
        <v>113</v>
      </c>
      <c r="Y23" s="26"/>
    </row>
    <row r="24" spans="1:25" ht="30">
      <c r="A24" s="66"/>
      <c r="B24" s="27">
        <v>7</v>
      </c>
      <c r="C24" s="12" t="s">
        <v>4</v>
      </c>
      <c r="D24" s="28">
        <v>63360</v>
      </c>
      <c r="E24" s="28">
        <v>54900</v>
      </c>
      <c r="F24" s="29">
        <f t="shared" si="0"/>
        <v>86.647727272727266</v>
      </c>
      <c r="G24" s="29"/>
      <c r="H24" s="29">
        <v>-18.079999999999998</v>
      </c>
      <c r="I24" s="30" t="s">
        <v>38</v>
      </c>
      <c r="J24" s="30" t="s">
        <v>38</v>
      </c>
      <c r="K24" s="30" t="s">
        <v>38</v>
      </c>
      <c r="L24" s="30" t="s">
        <v>38</v>
      </c>
      <c r="M24" s="30" t="s">
        <v>38</v>
      </c>
      <c r="N24" s="30" t="s">
        <v>38</v>
      </c>
      <c r="O24" s="30" t="s">
        <v>38</v>
      </c>
      <c r="P24" s="30" t="s">
        <v>38</v>
      </c>
      <c r="Q24" s="30" t="s">
        <v>38</v>
      </c>
      <c r="R24" s="30" t="s">
        <v>38</v>
      </c>
      <c r="S24" s="30">
        <v>25</v>
      </c>
      <c r="T24" s="30">
        <v>13</v>
      </c>
      <c r="U24" s="35">
        <f t="shared" si="2"/>
        <v>52</v>
      </c>
      <c r="V24" s="30">
        <v>32</v>
      </c>
      <c r="W24" s="32">
        <v>16.5</v>
      </c>
      <c r="X24" s="33" t="s">
        <v>114</v>
      </c>
      <c r="Y24" s="26"/>
    </row>
    <row r="25" spans="1:25" ht="15">
      <c r="A25" s="66"/>
      <c r="B25" s="27">
        <v>8</v>
      </c>
      <c r="C25" s="12" t="s">
        <v>5</v>
      </c>
      <c r="D25" s="28">
        <v>65003</v>
      </c>
      <c r="E25" s="28">
        <v>68228</v>
      </c>
      <c r="F25" s="29">
        <f t="shared" si="0"/>
        <v>104.96130947802409</v>
      </c>
      <c r="G25" s="29"/>
      <c r="H25" s="29">
        <v>-34.9</v>
      </c>
      <c r="I25" s="30" t="s">
        <v>38</v>
      </c>
      <c r="J25" s="30" t="s">
        <v>38</v>
      </c>
      <c r="K25" s="30" t="s">
        <v>38</v>
      </c>
      <c r="L25" s="30" t="s">
        <v>38</v>
      </c>
      <c r="M25" s="30" t="s">
        <v>38</v>
      </c>
      <c r="N25" s="30" t="s">
        <v>38</v>
      </c>
      <c r="O25" s="30" t="s">
        <v>38</v>
      </c>
      <c r="P25" s="30" t="s">
        <v>38</v>
      </c>
      <c r="Q25" s="30" t="s">
        <v>38</v>
      </c>
      <c r="R25" s="30" t="s">
        <v>38</v>
      </c>
      <c r="S25" s="30">
        <v>25</v>
      </c>
      <c r="T25" s="30">
        <v>7</v>
      </c>
      <c r="U25" s="35">
        <f t="shared" si="2"/>
        <v>28.000000000000004</v>
      </c>
      <c r="V25" s="30">
        <v>32</v>
      </c>
      <c r="W25" s="32" t="s">
        <v>115</v>
      </c>
      <c r="X25" s="33" t="s">
        <v>116</v>
      </c>
      <c r="Y25" s="26"/>
    </row>
    <row r="26" spans="1:25" ht="30">
      <c r="A26" s="66"/>
      <c r="B26" s="27">
        <v>9</v>
      </c>
      <c r="C26" s="12" t="s">
        <v>42</v>
      </c>
      <c r="D26" s="28">
        <v>66662</v>
      </c>
      <c r="E26" s="28">
        <v>58184</v>
      </c>
      <c r="F26" s="29">
        <f t="shared" si="0"/>
        <v>87.282109747682341</v>
      </c>
      <c r="G26" s="29">
        <v>-100</v>
      </c>
      <c r="H26" s="29">
        <v>-23.38</v>
      </c>
      <c r="I26" s="30" t="s">
        <v>38</v>
      </c>
      <c r="J26" s="30" t="s">
        <v>38</v>
      </c>
      <c r="K26" s="30" t="s">
        <v>38</v>
      </c>
      <c r="L26" s="30" t="s">
        <v>38</v>
      </c>
      <c r="M26" s="30" t="s">
        <v>38</v>
      </c>
      <c r="N26" s="30" t="s">
        <v>38</v>
      </c>
      <c r="O26" s="30" t="s">
        <v>38</v>
      </c>
      <c r="P26" s="30" t="s">
        <v>38</v>
      </c>
      <c r="Q26" s="30" t="s">
        <v>38</v>
      </c>
      <c r="R26" s="30" t="s">
        <v>38</v>
      </c>
      <c r="S26" s="30">
        <v>25</v>
      </c>
      <c r="T26" s="30">
        <v>10</v>
      </c>
      <c r="U26" s="35">
        <f t="shared" si="2"/>
        <v>40</v>
      </c>
      <c r="V26" s="30">
        <v>32</v>
      </c>
      <c r="W26" s="32">
        <v>10.5</v>
      </c>
      <c r="X26" s="33" t="s">
        <v>117</v>
      </c>
      <c r="Y26" s="26"/>
    </row>
    <row r="27" spans="1:25" ht="15">
      <c r="A27" s="66"/>
      <c r="B27" s="27">
        <v>10</v>
      </c>
      <c r="C27" s="12" t="s">
        <v>6</v>
      </c>
      <c r="D27" s="28">
        <v>178873</v>
      </c>
      <c r="E27" s="28">
        <v>142052</v>
      </c>
      <c r="F27" s="29">
        <f t="shared" si="0"/>
        <v>79.415003941343855</v>
      </c>
      <c r="G27" s="29">
        <v>-33.5</v>
      </c>
      <c r="H27" s="29">
        <v>-20.29</v>
      </c>
      <c r="I27" s="30" t="s">
        <v>38</v>
      </c>
      <c r="J27" s="30" t="s">
        <v>38</v>
      </c>
      <c r="K27" s="30" t="s">
        <v>38</v>
      </c>
      <c r="L27" s="30" t="s">
        <v>38</v>
      </c>
      <c r="M27" s="30" t="s">
        <v>38</v>
      </c>
      <c r="N27" s="30" t="s">
        <v>38</v>
      </c>
      <c r="O27" s="30" t="s">
        <v>38</v>
      </c>
      <c r="P27" s="30" t="s">
        <v>38</v>
      </c>
      <c r="Q27" s="30" t="s">
        <v>38</v>
      </c>
      <c r="R27" s="30" t="s">
        <v>38</v>
      </c>
      <c r="S27" s="30">
        <v>25</v>
      </c>
      <c r="T27" s="30">
        <v>8</v>
      </c>
      <c r="U27" s="35">
        <f t="shared" si="2"/>
        <v>32</v>
      </c>
      <c r="V27" s="30">
        <v>32</v>
      </c>
      <c r="W27" s="32">
        <v>8.5</v>
      </c>
      <c r="X27" s="33" t="s">
        <v>118</v>
      </c>
      <c r="Y27" s="26"/>
    </row>
    <row r="28" spans="1:25" ht="15" customHeight="1">
      <c r="A28" s="66"/>
      <c r="B28" s="27">
        <v>11</v>
      </c>
      <c r="C28" s="12" t="s">
        <v>7</v>
      </c>
      <c r="D28" s="28">
        <v>482182</v>
      </c>
      <c r="E28" s="28">
        <v>269097</v>
      </c>
      <c r="F28" s="29">
        <f t="shared" si="0"/>
        <v>55.808180313657495</v>
      </c>
      <c r="G28" s="29">
        <v>-100</v>
      </c>
      <c r="H28" s="29">
        <v>5.23</v>
      </c>
      <c r="I28" s="30" t="s">
        <v>38</v>
      </c>
      <c r="J28" s="30" t="s">
        <v>38</v>
      </c>
      <c r="K28" s="30" t="s">
        <v>38</v>
      </c>
      <c r="L28" s="30" t="s">
        <v>38</v>
      </c>
      <c r="M28" s="30" t="s">
        <v>38</v>
      </c>
      <c r="N28" s="30" t="s">
        <v>38</v>
      </c>
      <c r="O28" s="30" t="s">
        <v>38</v>
      </c>
      <c r="P28" s="30" t="s">
        <v>38</v>
      </c>
      <c r="Q28" s="30" t="s">
        <v>38</v>
      </c>
      <c r="R28" s="30" t="s">
        <v>38</v>
      </c>
      <c r="S28" s="30">
        <v>25</v>
      </c>
      <c r="T28" s="30">
        <v>8</v>
      </c>
      <c r="U28" s="35">
        <f t="shared" si="2"/>
        <v>32</v>
      </c>
      <c r="V28" s="30">
        <v>32</v>
      </c>
      <c r="W28" s="32">
        <v>8.5</v>
      </c>
      <c r="X28" s="33" t="s">
        <v>119</v>
      </c>
      <c r="Y28" s="26"/>
    </row>
    <row r="29" spans="1:25" ht="15">
      <c r="A29" s="66"/>
      <c r="B29" s="27">
        <v>12</v>
      </c>
      <c r="C29" s="12" t="s">
        <v>8</v>
      </c>
      <c r="D29" s="28">
        <v>156621</v>
      </c>
      <c r="E29" s="28">
        <v>126872</v>
      </c>
      <c r="F29" s="29">
        <f t="shared" si="0"/>
        <v>81.005739971012829</v>
      </c>
      <c r="G29" s="29">
        <v>100</v>
      </c>
      <c r="H29" s="29">
        <v>-20.12</v>
      </c>
      <c r="I29" s="30" t="s">
        <v>38</v>
      </c>
      <c r="J29" s="30" t="s">
        <v>38</v>
      </c>
      <c r="K29" s="30" t="s">
        <v>38</v>
      </c>
      <c r="L29" s="30" t="s">
        <v>38</v>
      </c>
      <c r="M29" s="30" t="s">
        <v>38</v>
      </c>
      <c r="N29" s="30" t="s">
        <v>38</v>
      </c>
      <c r="O29" s="30" t="s">
        <v>38</v>
      </c>
      <c r="P29" s="30" t="s">
        <v>38</v>
      </c>
      <c r="Q29" s="30" t="s">
        <v>38</v>
      </c>
      <c r="R29" s="30" t="s">
        <v>38</v>
      </c>
      <c r="S29" s="30">
        <v>25</v>
      </c>
      <c r="T29" s="30">
        <v>7</v>
      </c>
      <c r="U29" s="35">
        <f t="shared" si="2"/>
        <v>28.000000000000004</v>
      </c>
      <c r="V29" s="30">
        <v>32</v>
      </c>
      <c r="W29" s="32">
        <v>8</v>
      </c>
      <c r="X29" s="33" t="s">
        <v>120</v>
      </c>
      <c r="Y29" s="26"/>
    </row>
    <row r="30" spans="1:25" ht="15">
      <c r="A30" s="66"/>
      <c r="B30" s="27">
        <v>13</v>
      </c>
      <c r="C30" s="12" t="s">
        <v>47</v>
      </c>
      <c r="D30" s="28">
        <v>351151</v>
      </c>
      <c r="E30" s="28">
        <v>263499</v>
      </c>
      <c r="F30" s="29">
        <f t="shared" si="0"/>
        <v>75.038658582774929</v>
      </c>
      <c r="G30" s="29">
        <v>43.4</v>
      </c>
      <c r="H30" s="29">
        <v>-1.39</v>
      </c>
      <c r="I30" s="30" t="s">
        <v>38</v>
      </c>
      <c r="J30" s="30" t="s">
        <v>38</v>
      </c>
      <c r="K30" s="30" t="s">
        <v>38</v>
      </c>
      <c r="L30" s="30" t="s">
        <v>38</v>
      </c>
      <c r="M30" s="30" t="s">
        <v>38</v>
      </c>
      <c r="N30" s="30" t="s">
        <v>38</v>
      </c>
      <c r="O30" s="30" t="s">
        <v>38</v>
      </c>
      <c r="P30" s="30" t="s">
        <v>38</v>
      </c>
      <c r="Q30" s="30" t="s">
        <v>38</v>
      </c>
      <c r="R30" s="30" t="s">
        <v>38</v>
      </c>
      <c r="S30" s="30">
        <v>25</v>
      </c>
      <c r="T30" s="30">
        <v>15</v>
      </c>
      <c r="U30" s="35">
        <f t="shared" si="2"/>
        <v>60</v>
      </c>
      <c r="V30" s="30">
        <v>32</v>
      </c>
      <c r="W30" s="32">
        <v>13.5</v>
      </c>
      <c r="X30" s="33" t="s">
        <v>121</v>
      </c>
      <c r="Y30" s="26"/>
    </row>
    <row r="31" spans="1:25" ht="15">
      <c r="A31" s="66"/>
      <c r="B31" s="27">
        <v>14</v>
      </c>
      <c r="C31" s="12" t="s">
        <v>19</v>
      </c>
      <c r="D31" s="28">
        <v>262339</v>
      </c>
      <c r="E31" s="28">
        <v>160919</v>
      </c>
      <c r="F31" s="29">
        <f t="shared" si="0"/>
        <v>61.340098117321482</v>
      </c>
      <c r="G31" s="29">
        <v>0.8</v>
      </c>
      <c r="H31" s="29">
        <v>-16.5</v>
      </c>
      <c r="I31" s="30" t="s">
        <v>38</v>
      </c>
      <c r="J31" s="30" t="s">
        <v>38</v>
      </c>
      <c r="K31" s="30" t="s">
        <v>38</v>
      </c>
      <c r="L31" s="30" t="s">
        <v>38</v>
      </c>
      <c r="M31" s="30" t="s">
        <v>38</v>
      </c>
      <c r="N31" s="30" t="s">
        <v>38</v>
      </c>
      <c r="O31" s="30" t="s">
        <v>38</v>
      </c>
      <c r="P31" s="30" t="s">
        <v>38</v>
      </c>
      <c r="Q31" s="30" t="s">
        <v>38</v>
      </c>
      <c r="R31" s="30" t="s">
        <v>38</v>
      </c>
      <c r="S31" s="30">
        <v>25</v>
      </c>
      <c r="T31" s="30">
        <v>9</v>
      </c>
      <c r="U31" s="35">
        <f t="shared" si="2"/>
        <v>36</v>
      </c>
      <c r="V31" s="30">
        <v>32</v>
      </c>
      <c r="W31" s="32">
        <v>9</v>
      </c>
      <c r="X31" s="33" t="s">
        <v>122</v>
      </c>
      <c r="Y31" s="26"/>
    </row>
    <row r="32" spans="1:25" ht="15">
      <c r="A32" s="66"/>
      <c r="B32" s="27">
        <v>15</v>
      </c>
      <c r="C32" s="12" t="s">
        <v>9</v>
      </c>
      <c r="D32" s="28">
        <v>128878</v>
      </c>
      <c r="E32" s="28">
        <v>84127</v>
      </c>
      <c r="F32" s="29">
        <f t="shared" si="0"/>
        <v>65.276463011530282</v>
      </c>
      <c r="G32" s="29">
        <v>-100</v>
      </c>
      <c r="H32" s="29">
        <v>0.28000000000000003</v>
      </c>
      <c r="I32" s="30" t="s">
        <v>38</v>
      </c>
      <c r="J32" s="30" t="s">
        <v>38</v>
      </c>
      <c r="K32" s="30" t="s">
        <v>38</v>
      </c>
      <c r="L32" s="30" t="s">
        <v>38</v>
      </c>
      <c r="M32" s="30" t="s">
        <v>38</v>
      </c>
      <c r="N32" s="30" t="s">
        <v>38</v>
      </c>
      <c r="O32" s="30" t="s">
        <v>38</v>
      </c>
      <c r="P32" s="30" t="s">
        <v>38</v>
      </c>
      <c r="Q32" s="30" t="s">
        <v>38</v>
      </c>
      <c r="R32" s="30" t="s">
        <v>38</v>
      </c>
      <c r="S32" s="30">
        <f>25</f>
        <v>25</v>
      </c>
      <c r="T32" s="30">
        <v>10</v>
      </c>
      <c r="U32" s="35">
        <f t="shared" si="2"/>
        <v>40</v>
      </c>
      <c r="V32" s="30">
        <v>32</v>
      </c>
      <c r="W32" s="32">
        <v>10.5</v>
      </c>
      <c r="X32" s="33" t="s">
        <v>123</v>
      </c>
      <c r="Y32" s="26"/>
    </row>
    <row r="33" spans="1:25" ht="30">
      <c r="A33" s="66"/>
      <c r="B33" s="27">
        <v>16</v>
      </c>
      <c r="C33" s="12" t="s">
        <v>10</v>
      </c>
      <c r="D33" s="28">
        <v>56875</v>
      </c>
      <c r="E33" s="28">
        <v>50305</v>
      </c>
      <c r="F33" s="29">
        <f t="shared" si="0"/>
        <v>88.448351648351647</v>
      </c>
      <c r="G33" s="29">
        <v>2.2000000000000002</v>
      </c>
      <c r="H33" s="29">
        <v>-10.68</v>
      </c>
      <c r="I33" s="30" t="s">
        <v>38</v>
      </c>
      <c r="J33" s="30" t="s">
        <v>38</v>
      </c>
      <c r="K33" s="30" t="s">
        <v>38</v>
      </c>
      <c r="L33" s="30" t="s">
        <v>38</v>
      </c>
      <c r="M33" s="30" t="s">
        <v>38</v>
      </c>
      <c r="N33" s="30" t="s">
        <v>38</v>
      </c>
      <c r="O33" s="30" t="s">
        <v>38</v>
      </c>
      <c r="P33" s="30" t="s">
        <v>38</v>
      </c>
      <c r="Q33" s="30" t="s">
        <v>38</v>
      </c>
      <c r="R33" s="30" t="s">
        <v>38</v>
      </c>
      <c r="S33" s="30">
        <f>25</f>
        <v>25</v>
      </c>
      <c r="T33" s="30">
        <v>10</v>
      </c>
      <c r="U33" s="35">
        <f t="shared" si="2"/>
        <v>40</v>
      </c>
      <c r="V33" s="30">
        <v>32</v>
      </c>
      <c r="W33" s="32">
        <v>10</v>
      </c>
      <c r="X33" s="33" t="s">
        <v>124</v>
      </c>
      <c r="Y33" s="26"/>
    </row>
    <row r="34" spans="1:25" ht="15">
      <c r="A34" s="66"/>
      <c r="B34" s="27">
        <v>17</v>
      </c>
      <c r="C34" s="12" t="s">
        <v>11</v>
      </c>
      <c r="D34" s="28">
        <v>410433</v>
      </c>
      <c r="E34" s="28">
        <v>232752</v>
      </c>
      <c r="F34" s="29">
        <f t="shared" si="0"/>
        <v>56.708890367002653</v>
      </c>
      <c r="G34" s="29">
        <v>-63.2</v>
      </c>
      <c r="H34" s="29">
        <v>11.04</v>
      </c>
      <c r="I34" s="30" t="s">
        <v>38</v>
      </c>
      <c r="J34" s="30" t="s">
        <v>38</v>
      </c>
      <c r="K34" s="30" t="s">
        <v>38</v>
      </c>
      <c r="L34" s="30" t="s">
        <v>38</v>
      </c>
      <c r="M34" s="30" t="s">
        <v>38</v>
      </c>
      <c r="N34" s="30" t="s">
        <v>38</v>
      </c>
      <c r="O34" s="30" t="s">
        <v>38</v>
      </c>
      <c r="P34" s="30" t="s">
        <v>38</v>
      </c>
      <c r="Q34" s="30" t="s">
        <v>38</v>
      </c>
      <c r="R34" s="30" t="s">
        <v>38</v>
      </c>
      <c r="S34" s="30">
        <v>25</v>
      </c>
      <c r="T34" s="30">
        <v>13</v>
      </c>
      <c r="U34" s="35">
        <f t="shared" si="2"/>
        <v>52</v>
      </c>
      <c r="V34" s="30">
        <v>32</v>
      </c>
      <c r="W34" s="32">
        <v>15</v>
      </c>
      <c r="X34" s="33" t="s">
        <v>125</v>
      </c>
      <c r="Y34" s="26"/>
    </row>
    <row r="35" spans="1:25" ht="45">
      <c r="A35" s="66"/>
      <c r="B35" s="27">
        <v>18</v>
      </c>
      <c r="C35" s="12" t="s">
        <v>40</v>
      </c>
      <c r="D35" s="28">
        <v>182597</v>
      </c>
      <c r="E35" s="28">
        <v>134625</v>
      </c>
      <c r="F35" s="29">
        <f t="shared" si="0"/>
        <v>73.727936384496999</v>
      </c>
      <c r="G35" s="29">
        <v>188.7</v>
      </c>
      <c r="H35" s="29">
        <v>-2.68</v>
      </c>
      <c r="I35" s="30" t="s">
        <v>38</v>
      </c>
      <c r="J35" s="30" t="s">
        <v>38</v>
      </c>
      <c r="K35" s="30" t="s">
        <v>38</v>
      </c>
      <c r="L35" s="30" t="s">
        <v>38</v>
      </c>
      <c r="M35" s="30" t="s">
        <v>38</v>
      </c>
      <c r="N35" s="30" t="s">
        <v>38</v>
      </c>
      <c r="O35" s="30" t="s">
        <v>38</v>
      </c>
      <c r="P35" s="30" t="s">
        <v>38</v>
      </c>
      <c r="Q35" s="30" t="s">
        <v>38</v>
      </c>
      <c r="R35" s="30" t="s">
        <v>38</v>
      </c>
      <c r="S35" s="30">
        <v>24</v>
      </c>
      <c r="T35" s="30">
        <v>8</v>
      </c>
      <c r="U35" s="35">
        <f t="shared" si="2"/>
        <v>33.333333333333329</v>
      </c>
      <c r="V35" s="30">
        <v>32</v>
      </c>
      <c r="W35" s="32">
        <v>9</v>
      </c>
      <c r="X35" s="33" t="s">
        <v>126</v>
      </c>
      <c r="Y35" s="26"/>
    </row>
    <row r="36" spans="1:25" ht="30">
      <c r="A36" s="66"/>
      <c r="B36" s="27">
        <v>19</v>
      </c>
      <c r="C36" s="12" t="s">
        <v>45</v>
      </c>
      <c r="D36" s="28">
        <v>210720</v>
      </c>
      <c r="E36" s="28">
        <v>160013</v>
      </c>
      <c r="F36" s="29">
        <f t="shared" si="0"/>
        <v>75.936313591495818</v>
      </c>
      <c r="G36" s="29">
        <v>-3.3</v>
      </c>
      <c r="H36" s="29">
        <v>-3.42</v>
      </c>
      <c r="I36" s="30" t="s">
        <v>38</v>
      </c>
      <c r="J36" s="30" t="s">
        <v>38</v>
      </c>
      <c r="K36" s="30" t="s">
        <v>38</v>
      </c>
      <c r="L36" s="30" t="s">
        <v>38</v>
      </c>
      <c r="M36" s="30" t="s">
        <v>38</v>
      </c>
      <c r="N36" s="30" t="s">
        <v>38</v>
      </c>
      <c r="O36" s="30" t="s">
        <v>38</v>
      </c>
      <c r="P36" s="30" t="s">
        <v>38</v>
      </c>
      <c r="Q36" s="30" t="s">
        <v>38</v>
      </c>
      <c r="R36" s="30" t="s">
        <v>38</v>
      </c>
      <c r="S36" s="30">
        <v>23</v>
      </c>
      <c r="T36" s="30">
        <v>9</v>
      </c>
      <c r="U36" s="35">
        <f>T36/S36*100</f>
        <v>39.130434782608695</v>
      </c>
      <c r="V36" s="30">
        <v>30</v>
      </c>
      <c r="W36" s="32">
        <v>8.5</v>
      </c>
      <c r="X36" s="33" t="s">
        <v>127</v>
      </c>
      <c r="Y36" s="26"/>
    </row>
    <row r="37" spans="1:25" ht="30">
      <c r="A37" s="66"/>
      <c r="B37" s="27">
        <v>20</v>
      </c>
      <c r="C37" s="12" t="s">
        <v>20</v>
      </c>
      <c r="D37" s="28">
        <v>59546</v>
      </c>
      <c r="E37" s="28">
        <v>79853</v>
      </c>
      <c r="F37" s="29">
        <f t="shared" si="0"/>
        <v>134.10304638430793</v>
      </c>
      <c r="G37" s="29"/>
      <c r="H37" s="29">
        <v>-20.16</v>
      </c>
      <c r="I37" s="30"/>
      <c r="J37" s="30"/>
      <c r="K37" s="31"/>
      <c r="L37" s="30"/>
      <c r="M37" s="30"/>
      <c r="N37" s="30" t="s">
        <v>38</v>
      </c>
      <c r="O37" s="30" t="s">
        <v>38</v>
      </c>
      <c r="P37" s="30" t="s">
        <v>38</v>
      </c>
      <c r="Q37" s="30" t="s">
        <v>38</v>
      </c>
      <c r="R37" s="30" t="s">
        <v>38</v>
      </c>
      <c r="S37" s="30">
        <f>25-5</f>
        <v>20</v>
      </c>
      <c r="T37" s="30">
        <v>4</v>
      </c>
      <c r="U37" s="35">
        <f t="shared" si="2"/>
        <v>20</v>
      </c>
      <c r="V37" s="30">
        <v>26</v>
      </c>
      <c r="W37" s="32">
        <v>5</v>
      </c>
      <c r="X37" s="33" t="s">
        <v>128</v>
      </c>
      <c r="Y37" s="26"/>
    </row>
    <row r="38" spans="1:25" s="85" customFormat="1" ht="15.75">
      <c r="A38" s="82" t="s">
        <v>69</v>
      </c>
      <c r="B38" s="83" t="s">
        <v>70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4"/>
    </row>
    <row r="39" spans="1:25" s="85" customFormat="1" ht="15.75">
      <c r="A39" s="82" t="s">
        <v>71</v>
      </c>
      <c r="B39" s="86"/>
      <c r="C39" s="87" t="s">
        <v>72</v>
      </c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4"/>
    </row>
    <row r="40" spans="1:25" s="92" customFormat="1" ht="15.75">
      <c r="A40" s="88" t="s">
        <v>73</v>
      </c>
      <c r="B40" s="88"/>
      <c r="C40" s="89"/>
      <c r="D40" s="90"/>
      <c r="E40" s="90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91"/>
      <c r="Y40" s="88"/>
    </row>
    <row r="41" spans="1:25" s="92" customFormat="1" ht="15.75">
      <c r="A41" s="93" t="s">
        <v>74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88"/>
    </row>
    <row r="42" spans="1:25" s="92" customFormat="1" ht="15.75">
      <c r="A42" s="93" t="s">
        <v>75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88"/>
    </row>
    <row r="43" spans="1:25" s="92" customFormat="1" ht="15.75">
      <c r="A43" s="93" t="s">
        <v>76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88"/>
    </row>
    <row r="44" spans="1:25" s="92" customFormat="1" ht="15.75">
      <c r="A44" s="93" t="s">
        <v>77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88"/>
    </row>
    <row r="45" spans="1:25" s="92" customFormat="1" ht="15.75">
      <c r="A45" s="93" t="s">
        <v>78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88"/>
    </row>
    <row r="46" spans="1:25" s="92" customFormat="1" ht="15.75">
      <c r="A46" s="93" t="s">
        <v>79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88"/>
    </row>
    <row r="47" spans="1:25" s="92" customFormat="1" ht="15.75">
      <c r="A47" s="93" t="s">
        <v>80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88"/>
    </row>
    <row r="48" spans="1:25" s="92" customFormat="1" ht="15.75">
      <c r="A48" s="93" t="s">
        <v>81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88"/>
    </row>
    <row r="49" spans="1:25" s="92" customFormat="1" ht="15.75">
      <c r="A49" s="93" t="s">
        <v>82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88"/>
    </row>
    <row r="50" spans="1:25" s="92" customFormat="1" ht="15.75">
      <c r="A50" s="93" t="s">
        <v>83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88"/>
    </row>
    <row r="51" spans="1:25" s="92" customFormat="1" ht="15.75">
      <c r="A51" s="93" t="s">
        <v>84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88"/>
    </row>
    <row r="52" spans="1:25" s="92" customFormat="1" ht="15.75">
      <c r="A52" s="93" t="s">
        <v>85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88"/>
    </row>
    <row r="53" spans="1:25" s="92" customFormat="1" ht="15.75">
      <c r="A53" s="93" t="s">
        <v>86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88"/>
    </row>
    <row r="54" spans="1:25" s="92" customFormat="1" ht="15.75">
      <c r="A54" s="93" t="s">
        <v>87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88"/>
    </row>
    <row r="55" spans="1:25" s="92" customFormat="1" ht="15.75">
      <c r="A55" s="93" t="s">
        <v>88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88"/>
    </row>
    <row r="56" spans="1:25" s="92" customFormat="1" ht="15.75">
      <c r="A56" s="93" t="s">
        <v>89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88"/>
    </row>
    <row r="57" spans="1:25" s="92" customFormat="1" ht="15.75">
      <c r="A57" s="93" t="s">
        <v>90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88"/>
    </row>
    <row r="58" spans="1:25" s="92" customFormat="1" ht="15.75">
      <c r="A58" s="93" t="s">
        <v>91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</row>
    <row r="59" spans="1:25" s="92" customFormat="1" ht="15.75">
      <c r="A59" s="93" t="s">
        <v>92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</row>
    <row r="60" spans="1:25" s="92" customFormat="1" ht="15.75">
      <c r="A60" s="93" t="s">
        <v>93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</row>
    <row r="61" spans="1:25" s="92" customFormat="1" ht="15.75">
      <c r="A61" s="94" t="s">
        <v>94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</row>
    <row r="62" spans="1:25" s="92" customFormat="1" ht="15.75">
      <c r="A62" s="93" t="s">
        <v>95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</row>
    <row r="63" spans="1:25" s="92" customFormat="1" ht="15.75">
      <c r="A63" s="93" t="s">
        <v>96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</row>
    <row r="64" spans="1:25" s="92" customFormat="1" ht="15.75">
      <c r="A64" s="93" t="s">
        <v>97</v>
      </c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</row>
    <row r="65" spans="1:24" s="92" customFormat="1" ht="15.75">
      <c r="A65" s="93" t="s">
        <v>98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</row>
  </sheetData>
  <mergeCells count="42">
    <mergeCell ref="C39:X39"/>
    <mergeCell ref="A41:X41"/>
    <mergeCell ref="A42:X42"/>
    <mergeCell ref="A43:X43"/>
    <mergeCell ref="A7:A8"/>
    <mergeCell ref="B7:B8"/>
    <mergeCell ref="C7:C8"/>
    <mergeCell ref="A9:A16"/>
    <mergeCell ref="A18:A37"/>
    <mergeCell ref="B38:X38"/>
    <mergeCell ref="A3:W3"/>
    <mergeCell ref="A5:X5"/>
    <mergeCell ref="D7:F7"/>
    <mergeCell ref="G7:H7"/>
    <mergeCell ref="I7:M7"/>
    <mergeCell ref="N7:R7"/>
    <mergeCell ref="S7:W7"/>
    <mergeCell ref="X7:X8"/>
    <mergeCell ref="A51:X51"/>
    <mergeCell ref="A52:X52"/>
    <mergeCell ref="A53:X53"/>
    <mergeCell ref="A44:X44"/>
    <mergeCell ref="A45:X45"/>
    <mergeCell ref="A46:X46"/>
    <mergeCell ref="A47:X47"/>
    <mergeCell ref="A48:X48"/>
    <mergeCell ref="A64:X64"/>
    <mergeCell ref="A65:X65"/>
    <mergeCell ref="T1:X1"/>
    <mergeCell ref="A2:X2"/>
    <mergeCell ref="A59:X59"/>
    <mergeCell ref="A60:X60"/>
    <mergeCell ref="A61:X61"/>
    <mergeCell ref="A62:X62"/>
    <mergeCell ref="A63:X63"/>
    <mergeCell ref="A54:X54"/>
    <mergeCell ref="A55:X55"/>
    <mergeCell ref="A56:X56"/>
    <mergeCell ref="A57:X57"/>
    <mergeCell ref="A58:X58"/>
    <mergeCell ref="A49:X49"/>
    <mergeCell ref="A50:X50"/>
  </mergeCells>
  <pageMargins left="0.11811023622047245" right="0.11811023622047245" top="0" bottom="0.15748031496062992" header="0.31496062992125984" footer="0.31496062992125984"/>
  <pageSetup paperSize="9" scale="4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8"/>
  <sheetViews>
    <sheetView tabSelected="1" zoomScale="80" zoomScaleNormal="80" workbookViewId="0">
      <selection activeCell="D7" sqref="D7:E7"/>
    </sheetView>
  </sheetViews>
  <sheetFormatPr defaultRowHeight="15"/>
  <cols>
    <col min="1" max="1" width="9.140625" style="2"/>
    <col min="2" max="2" width="37.7109375" style="18" customWidth="1"/>
    <col min="3" max="3" width="18.140625" customWidth="1"/>
    <col min="4" max="4" width="13.5703125" style="19" customWidth="1"/>
    <col min="5" max="6" width="14" customWidth="1"/>
    <col min="7" max="7" width="16.28515625" customWidth="1"/>
    <col min="8" max="8" width="18.42578125" customWidth="1"/>
    <col min="9" max="9" width="17.85546875" style="4" customWidth="1"/>
    <col min="10" max="10" width="18.28515625" style="2" customWidth="1"/>
    <col min="11" max="11" width="17.28515625" style="2" customWidth="1"/>
    <col min="12" max="12" width="18" style="2" customWidth="1"/>
  </cols>
  <sheetData>
    <row r="1" spans="1:15">
      <c r="L1" s="2" t="s">
        <v>129</v>
      </c>
    </row>
    <row r="2" spans="1:15">
      <c r="K2" s="67" t="s">
        <v>130</v>
      </c>
      <c r="L2" s="67"/>
    </row>
    <row r="5" spans="1:15" ht="55.5" customHeight="1">
      <c r="B5" s="68" t="s">
        <v>23</v>
      </c>
      <c r="C5" s="68"/>
      <c r="D5" s="68"/>
      <c r="E5" s="68"/>
      <c r="F5" s="68"/>
      <c r="G5" s="68"/>
      <c r="H5" s="68"/>
      <c r="I5"/>
      <c r="J5"/>
      <c r="K5"/>
      <c r="L5"/>
    </row>
    <row r="6" spans="1:15">
      <c r="B6" s="3"/>
      <c r="C6" s="3"/>
      <c r="D6" s="48"/>
      <c r="E6" s="3"/>
      <c r="F6" s="3"/>
      <c r="G6" s="3"/>
    </row>
    <row r="7" spans="1:15" s="6" customFormat="1" ht="130.5" customHeight="1">
      <c r="A7" s="69" t="s">
        <v>24</v>
      </c>
      <c r="B7" s="69" t="s">
        <v>25</v>
      </c>
      <c r="C7" s="69" t="s">
        <v>26</v>
      </c>
      <c r="D7" s="56" t="s">
        <v>99</v>
      </c>
      <c r="E7" s="57"/>
      <c r="F7" s="69" t="s">
        <v>28</v>
      </c>
      <c r="G7" s="69" t="s">
        <v>100</v>
      </c>
      <c r="H7" s="71" t="s">
        <v>29</v>
      </c>
      <c r="I7" s="73" t="s">
        <v>30</v>
      </c>
      <c r="J7" s="75" t="s">
        <v>31</v>
      </c>
      <c r="K7" s="76"/>
      <c r="L7" s="77"/>
    </row>
    <row r="8" spans="1:15" s="6" customFormat="1" ht="121.5" customHeight="1">
      <c r="A8" s="70"/>
      <c r="B8" s="70"/>
      <c r="C8" s="70"/>
      <c r="D8" s="5" t="s">
        <v>32</v>
      </c>
      <c r="E8" s="5" t="s">
        <v>33</v>
      </c>
      <c r="F8" s="70"/>
      <c r="G8" s="70"/>
      <c r="H8" s="72"/>
      <c r="I8" s="74"/>
      <c r="J8" s="7" t="s">
        <v>34</v>
      </c>
      <c r="K8" s="7" t="s">
        <v>35</v>
      </c>
      <c r="L8" s="7" t="s">
        <v>36</v>
      </c>
      <c r="O8" s="8"/>
    </row>
    <row r="9" spans="1:15" s="6" customFormat="1" ht="21" customHeight="1">
      <c r="A9" s="9"/>
      <c r="B9" s="78" t="s">
        <v>37</v>
      </c>
      <c r="C9" s="78"/>
      <c r="D9" s="78"/>
      <c r="E9" s="78"/>
      <c r="F9" s="78"/>
      <c r="G9" s="78"/>
      <c r="H9" s="78"/>
      <c r="I9" s="10"/>
      <c r="J9" s="10"/>
      <c r="K9" s="10"/>
      <c r="L9" s="10"/>
    </row>
    <row r="10" spans="1:15">
      <c r="A10" s="11">
        <v>1</v>
      </c>
      <c r="B10" s="12" t="s">
        <v>20</v>
      </c>
      <c r="C10" s="13">
        <v>20</v>
      </c>
      <c r="D10" s="45" t="s">
        <v>38</v>
      </c>
      <c r="E10" s="46">
        <v>-20.16</v>
      </c>
      <c r="F10" s="46">
        <v>134.1</v>
      </c>
      <c r="G10" s="13"/>
      <c r="H10" s="14" t="s">
        <v>39</v>
      </c>
      <c r="I10" s="15"/>
      <c r="J10" s="15"/>
      <c r="K10" s="15"/>
      <c r="L10" s="15"/>
    </row>
    <row r="11" spans="1:15">
      <c r="A11" s="11">
        <v>2</v>
      </c>
      <c r="B11" s="12" t="s">
        <v>1</v>
      </c>
      <c r="C11" s="13">
        <v>28</v>
      </c>
      <c r="D11" s="45">
        <v>-100</v>
      </c>
      <c r="E11" s="46">
        <v>-7.23</v>
      </c>
      <c r="F11" s="46">
        <v>68.73</v>
      </c>
      <c r="G11" s="13"/>
      <c r="H11" s="14" t="s">
        <v>39</v>
      </c>
      <c r="I11" s="15"/>
      <c r="J11" s="15"/>
      <c r="K11" s="15"/>
      <c r="L11" s="15"/>
    </row>
    <row r="12" spans="1:15">
      <c r="A12" s="11">
        <v>3</v>
      </c>
      <c r="B12" s="12" t="s">
        <v>6</v>
      </c>
      <c r="C12" s="13">
        <v>32</v>
      </c>
      <c r="D12" s="45">
        <v>-33.5</v>
      </c>
      <c r="E12" s="46">
        <v>-20.29</v>
      </c>
      <c r="F12" s="46">
        <v>79.42</v>
      </c>
      <c r="G12" s="13"/>
      <c r="H12" s="14" t="s">
        <v>39</v>
      </c>
      <c r="I12" s="15"/>
      <c r="J12" s="15"/>
      <c r="K12" s="15"/>
      <c r="L12" s="15"/>
    </row>
    <row r="13" spans="1:15">
      <c r="A13" s="11">
        <v>4</v>
      </c>
      <c r="B13" s="12" t="s">
        <v>19</v>
      </c>
      <c r="C13" s="13">
        <v>36</v>
      </c>
      <c r="D13" s="45">
        <v>0.8</v>
      </c>
      <c r="E13" s="46">
        <v>-16.5</v>
      </c>
      <c r="F13" s="46">
        <v>61.34</v>
      </c>
      <c r="G13" s="13"/>
      <c r="H13" s="14" t="s">
        <v>39</v>
      </c>
      <c r="I13" s="15"/>
      <c r="J13" s="15"/>
      <c r="K13" s="15"/>
      <c r="L13" s="15"/>
    </row>
    <row r="14" spans="1:15">
      <c r="A14" s="11">
        <v>5</v>
      </c>
      <c r="B14" s="12" t="s">
        <v>21</v>
      </c>
      <c r="C14" s="13">
        <v>21.43</v>
      </c>
      <c r="D14" s="45"/>
      <c r="E14" s="46">
        <v>-38.78</v>
      </c>
      <c r="F14" s="46">
        <v>84.02</v>
      </c>
      <c r="G14" s="13"/>
      <c r="H14" s="14" t="s">
        <v>39</v>
      </c>
      <c r="I14" s="15"/>
      <c r="J14" s="15"/>
      <c r="K14" s="15"/>
      <c r="L14" s="15"/>
    </row>
    <row r="15" spans="1:15" ht="30">
      <c r="A15" s="11">
        <v>6</v>
      </c>
      <c r="B15" s="12" t="s">
        <v>40</v>
      </c>
      <c r="C15" s="13">
        <v>33.33</v>
      </c>
      <c r="D15" s="45">
        <v>188.7</v>
      </c>
      <c r="E15" s="46">
        <v>-2.68</v>
      </c>
      <c r="F15" s="46">
        <v>73.73</v>
      </c>
      <c r="G15" s="13"/>
      <c r="H15" s="14" t="s">
        <v>39</v>
      </c>
      <c r="I15" s="15"/>
      <c r="J15" s="15"/>
      <c r="K15" s="15"/>
      <c r="L15" s="15"/>
    </row>
    <row r="16" spans="1:15">
      <c r="A16" s="11">
        <v>7</v>
      </c>
      <c r="B16" s="12" t="s">
        <v>5</v>
      </c>
      <c r="C16" s="13">
        <v>28</v>
      </c>
      <c r="D16" s="45" t="s">
        <v>38</v>
      </c>
      <c r="E16" s="46">
        <v>-34.9</v>
      </c>
      <c r="F16" s="46">
        <v>104.96</v>
      </c>
      <c r="G16" s="13"/>
      <c r="H16" s="14" t="s">
        <v>39</v>
      </c>
      <c r="I16" s="15"/>
      <c r="J16" s="15"/>
      <c r="K16" s="15"/>
      <c r="L16" s="15"/>
    </row>
    <row r="17" spans="1:12">
      <c r="A17" s="11">
        <v>8</v>
      </c>
      <c r="B17" s="12" t="s">
        <v>22</v>
      </c>
      <c r="C17" s="13">
        <v>32</v>
      </c>
      <c r="D17" s="45">
        <v>-48.8</v>
      </c>
      <c r="E17" s="46">
        <v>-11.91</v>
      </c>
      <c r="F17" s="46">
        <v>57.78</v>
      </c>
      <c r="G17" s="13"/>
      <c r="H17" s="14" t="s">
        <v>39</v>
      </c>
      <c r="I17" s="15"/>
      <c r="J17" s="15"/>
      <c r="K17" s="15"/>
      <c r="L17" s="15"/>
    </row>
    <row r="18" spans="1:12">
      <c r="A18" s="11">
        <v>9</v>
      </c>
      <c r="B18" s="12" t="s">
        <v>14</v>
      </c>
      <c r="C18" s="13">
        <v>28</v>
      </c>
      <c r="D18" s="45"/>
      <c r="E18" s="46">
        <v>-5.66</v>
      </c>
      <c r="F18" s="46">
        <v>57.63</v>
      </c>
      <c r="G18" s="13"/>
      <c r="H18" s="14" t="s">
        <v>39</v>
      </c>
      <c r="I18" s="15"/>
      <c r="J18" s="15"/>
      <c r="K18" s="15"/>
      <c r="L18" s="15"/>
    </row>
    <row r="19" spans="1:12" ht="30">
      <c r="A19" s="11">
        <v>10</v>
      </c>
      <c r="B19" s="12" t="s">
        <v>18</v>
      </c>
      <c r="C19" s="13">
        <v>35.71</v>
      </c>
      <c r="D19" s="45"/>
      <c r="E19" s="46">
        <v>-14.3</v>
      </c>
      <c r="F19" s="46">
        <v>93.47</v>
      </c>
      <c r="G19" s="13"/>
      <c r="H19" s="14" t="s">
        <v>39</v>
      </c>
      <c r="I19" s="15"/>
      <c r="J19" s="15"/>
      <c r="K19" s="15"/>
      <c r="L19" s="15"/>
    </row>
    <row r="20" spans="1:12">
      <c r="A20" s="11">
        <v>11</v>
      </c>
      <c r="B20" s="12" t="s">
        <v>45</v>
      </c>
      <c r="C20" s="13">
        <v>39.130000000000003</v>
      </c>
      <c r="D20" s="45">
        <v>-3.3</v>
      </c>
      <c r="E20" s="46">
        <v>-3.42</v>
      </c>
      <c r="F20" s="46">
        <v>75.94</v>
      </c>
      <c r="G20" s="13"/>
      <c r="H20" s="14" t="s">
        <v>39</v>
      </c>
      <c r="I20" s="15"/>
      <c r="J20" s="15"/>
      <c r="K20" s="15"/>
      <c r="L20" s="15"/>
    </row>
    <row r="21" spans="1:12">
      <c r="A21" s="11">
        <v>12</v>
      </c>
      <c r="B21" s="12" t="s">
        <v>7</v>
      </c>
      <c r="C21" s="13">
        <v>32</v>
      </c>
      <c r="D21" s="45">
        <v>-100</v>
      </c>
      <c r="E21" s="46">
        <v>5.23</v>
      </c>
      <c r="F21" s="46">
        <v>55.81</v>
      </c>
      <c r="G21" s="13"/>
      <c r="H21" s="14" t="s">
        <v>39</v>
      </c>
      <c r="I21" s="15"/>
      <c r="J21" s="15"/>
      <c r="K21" s="15"/>
      <c r="L21" s="15"/>
    </row>
    <row r="22" spans="1:12">
      <c r="A22" s="11">
        <v>13</v>
      </c>
      <c r="B22" s="12" t="s">
        <v>2</v>
      </c>
      <c r="C22" s="13">
        <v>32</v>
      </c>
      <c r="D22" s="45"/>
      <c r="E22" s="46">
        <v>10.4</v>
      </c>
      <c r="F22" s="46">
        <v>83.89</v>
      </c>
      <c r="G22" s="13"/>
      <c r="H22" s="14" t="s">
        <v>39</v>
      </c>
      <c r="I22" s="15"/>
      <c r="J22" s="15"/>
      <c r="K22" s="15"/>
      <c r="L22" s="15"/>
    </row>
    <row r="23" spans="1:12">
      <c r="A23" s="11">
        <v>14</v>
      </c>
      <c r="B23" s="12" t="s">
        <v>8</v>
      </c>
      <c r="C23" s="13">
        <v>28</v>
      </c>
      <c r="D23" s="45">
        <v>100</v>
      </c>
      <c r="E23" s="46">
        <v>-20.12</v>
      </c>
      <c r="F23" s="46">
        <v>81.010000000000005</v>
      </c>
      <c r="G23" s="13"/>
      <c r="H23" s="14" t="s">
        <v>39</v>
      </c>
      <c r="I23" s="15"/>
      <c r="J23" s="15"/>
      <c r="K23" s="15"/>
      <c r="L23" s="15"/>
    </row>
    <row r="24" spans="1:12" ht="18.75">
      <c r="A24" s="9"/>
      <c r="B24" s="79" t="s">
        <v>41</v>
      </c>
      <c r="C24" s="80"/>
      <c r="D24" s="80"/>
      <c r="E24" s="80"/>
      <c r="F24" s="80"/>
      <c r="G24" s="80"/>
      <c r="H24" s="81"/>
      <c r="I24" s="15"/>
      <c r="J24" s="15"/>
      <c r="K24" s="15"/>
      <c r="L24" s="15"/>
    </row>
    <row r="25" spans="1:12">
      <c r="A25" s="11">
        <v>1</v>
      </c>
      <c r="B25" s="12" t="s">
        <v>4</v>
      </c>
      <c r="C25" s="13">
        <v>52</v>
      </c>
      <c r="D25" s="45" t="s">
        <v>38</v>
      </c>
      <c r="E25" s="46">
        <v>-18.079999999999998</v>
      </c>
      <c r="F25" s="46">
        <v>86.65</v>
      </c>
      <c r="G25" s="46">
        <v>0.9</v>
      </c>
      <c r="H25" s="14" t="s">
        <v>43</v>
      </c>
      <c r="I25" s="15">
        <f>J25+K25+L25</f>
        <v>1078489.52</v>
      </c>
      <c r="J25" s="15">
        <v>62664.53</v>
      </c>
      <c r="K25" s="15">
        <v>209492.53</v>
      </c>
      <c r="L25" s="15">
        <v>806332.46</v>
      </c>
    </row>
    <row r="26" spans="1:12" ht="18.75" customHeight="1">
      <c r="A26" s="11">
        <v>2</v>
      </c>
      <c r="B26" s="12" t="s">
        <v>42</v>
      </c>
      <c r="C26" s="13">
        <v>40</v>
      </c>
      <c r="D26" s="45">
        <v>-100</v>
      </c>
      <c r="E26" s="46">
        <v>-23.38</v>
      </c>
      <c r="F26" s="46">
        <v>87.28</v>
      </c>
      <c r="G26" s="46">
        <v>0.9</v>
      </c>
      <c r="H26" s="14" t="s">
        <v>43</v>
      </c>
      <c r="I26" s="15">
        <f t="shared" ref="I26:I39" si="0">J26+K26+L26</f>
        <v>1022299.1</v>
      </c>
      <c r="J26" s="15">
        <v>124596.14</v>
      </c>
      <c r="K26" s="15">
        <v>159898.38</v>
      </c>
      <c r="L26" s="15">
        <v>737804.58</v>
      </c>
    </row>
    <row r="27" spans="1:12">
      <c r="A27" s="11">
        <v>3</v>
      </c>
      <c r="B27" s="12" t="s">
        <v>0</v>
      </c>
      <c r="C27" s="13">
        <v>40</v>
      </c>
      <c r="D27" s="45"/>
      <c r="E27" s="46">
        <v>-27.36</v>
      </c>
      <c r="F27" s="46">
        <v>66.87</v>
      </c>
      <c r="G27" s="46"/>
      <c r="H27" s="14" t="s">
        <v>39</v>
      </c>
      <c r="I27" s="15"/>
      <c r="J27" s="15"/>
      <c r="K27" s="15"/>
      <c r="L27" s="15"/>
    </row>
    <row r="28" spans="1:12">
      <c r="A28" s="11">
        <v>4</v>
      </c>
      <c r="B28" s="12" t="s">
        <v>11</v>
      </c>
      <c r="C28" s="13">
        <v>52</v>
      </c>
      <c r="D28" s="45">
        <v>-63.2</v>
      </c>
      <c r="E28" s="46">
        <v>11.04</v>
      </c>
      <c r="F28" s="46">
        <v>56.71</v>
      </c>
      <c r="G28" s="46"/>
      <c r="H28" s="14" t="s">
        <v>39</v>
      </c>
      <c r="I28" s="15"/>
      <c r="J28" s="15"/>
      <c r="K28" s="15"/>
      <c r="L28" s="15"/>
    </row>
    <row r="29" spans="1:12">
      <c r="A29" s="11">
        <v>5</v>
      </c>
      <c r="B29" s="12" t="s">
        <v>10</v>
      </c>
      <c r="C29" s="13">
        <v>40</v>
      </c>
      <c r="D29" s="45">
        <v>2.2000000000000002</v>
      </c>
      <c r="E29" s="46">
        <v>-10.68</v>
      </c>
      <c r="F29" s="46">
        <v>88.45</v>
      </c>
      <c r="G29" s="46"/>
      <c r="H29" s="14" t="s">
        <v>39</v>
      </c>
      <c r="I29" s="15"/>
      <c r="J29" s="15"/>
      <c r="K29" s="15"/>
      <c r="L29" s="15"/>
    </row>
    <row r="30" spans="1:12">
      <c r="A30" s="11">
        <v>6</v>
      </c>
      <c r="B30" s="12" t="s">
        <v>9</v>
      </c>
      <c r="C30" s="13">
        <v>40</v>
      </c>
      <c r="D30" s="45">
        <v>-100</v>
      </c>
      <c r="E30" s="46">
        <v>0.28000000000000003</v>
      </c>
      <c r="F30" s="46">
        <v>65.28</v>
      </c>
      <c r="G30" s="46"/>
      <c r="H30" s="14" t="s">
        <v>39</v>
      </c>
      <c r="I30" s="15"/>
      <c r="J30" s="15"/>
      <c r="K30" s="15"/>
      <c r="L30" s="15"/>
    </row>
    <row r="31" spans="1:12">
      <c r="A31" s="11">
        <v>7</v>
      </c>
      <c r="B31" s="12" t="s">
        <v>44</v>
      </c>
      <c r="C31" s="13">
        <v>40</v>
      </c>
      <c r="D31" s="45"/>
      <c r="E31" s="46">
        <v>-23.72</v>
      </c>
      <c r="F31" s="46">
        <v>89.34</v>
      </c>
      <c r="G31" s="46">
        <v>0.9</v>
      </c>
      <c r="H31" s="14" t="s">
        <v>43</v>
      </c>
      <c r="I31" s="15">
        <f t="shared" si="0"/>
        <v>1723335.6099999999</v>
      </c>
      <c r="J31" s="15">
        <v>49349.84</v>
      </c>
      <c r="K31" s="15">
        <v>146339.39000000001</v>
      </c>
      <c r="L31" s="15">
        <v>1527646.38</v>
      </c>
    </row>
    <row r="32" spans="1:12">
      <c r="A32" s="11">
        <v>8</v>
      </c>
      <c r="B32" s="12" t="s">
        <v>12</v>
      </c>
      <c r="C32" s="13">
        <v>57.14</v>
      </c>
      <c r="D32" s="45"/>
      <c r="E32" s="46">
        <v>-19.809999999999999</v>
      </c>
      <c r="F32" s="46">
        <v>82.67</v>
      </c>
      <c r="G32" s="46">
        <v>0.9</v>
      </c>
      <c r="H32" s="14" t="s">
        <v>43</v>
      </c>
      <c r="I32" s="15">
        <f t="shared" si="0"/>
        <v>5999304.0899999999</v>
      </c>
      <c r="J32" s="15">
        <v>1848298.21</v>
      </c>
      <c r="K32" s="15">
        <v>3138967.63</v>
      </c>
      <c r="L32" s="15">
        <v>1012038.25</v>
      </c>
    </row>
    <row r="33" spans="1:12">
      <c r="A33" s="11">
        <v>9</v>
      </c>
      <c r="B33" s="12" t="s">
        <v>13</v>
      </c>
      <c r="C33" s="13">
        <v>50</v>
      </c>
      <c r="D33" s="45"/>
      <c r="E33" s="46">
        <v>-25.5</v>
      </c>
      <c r="F33" s="46">
        <v>76.150000000000006</v>
      </c>
      <c r="G33" s="46"/>
      <c r="H33" s="14" t="s">
        <v>39</v>
      </c>
      <c r="I33" s="15"/>
      <c r="J33" s="15"/>
      <c r="K33" s="15"/>
      <c r="L33" s="15"/>
    </row>
    <row r="34" spans="1:12">
      <c r="A34" s="11">
        <v>10</v>
      </c>
      <c r="B34" s="12" t="s">
        <v>16</v>
      </c>
      <c r="C34" s="13">
        <v>57.14</v>
      </c>
      <c r="D34" s="44"/>
      <c r="E34" s="13">
        <v>-19.5</v>
      </c>
      <c r="F34" s="13">
        <v>90.27</v>
      </c>
      <c r="G34" s="13">
        <v>1</v>
      </c>
      <c r="H34" s="14" t="s">
        <v>43</v>
      </c>
      <c r="I34" s="15">
        <f>J34+K34+L34</f>
        <v>4776578.93</v>
      </c>
      <c r="J34" s="15">
        <v>1332642.83</v>
      </c>
      <c r="K34" s="15">
        <v>1163577.51</v>
      </c>
      <c r="L34" s="15">
        <v>2280358.59</v>
      </c>
    </row>
    <row r="35" spans="1:12" ht="18.75">
      <c r="A35" s="9"/>
      <c r="B35" s="78" t="s">
        <v>46</v>
      </c>
      <c r="C35" s="78"/>
      <c r="D35" s="78"/>
      <c r="E35" s="78"/>
      <c r="F35" s="78"/>
      <c r="G35" s="78"/>
      <c r="H35" s="78"/>
      <c r="I35" s="15"/>
      <c r="J35" s="16"/>
      <c r="K35" s="16"/>
      <c r="L35" s="16"/>
    </row>
    <row r="36" spans="1:12">
      <c r="A36" s="11">
        <v>1</v>
      </c>
      <c r="B36" s="12" t="s">
        <v>3</v>
      </c>
      <c r="C36" s="13">
        <v>60</v>
      </c>
      <c r="D36" s="45">
        <v>50.9</v>
      </c>
      <c r="E36" s="13">
        <v>-14.08</v>
      </c>
      <c r="F36" s="13">
        <v>64.510000000000005</v>
      </c>
      <c r="G36" s="13"/>
      <c r="H36" s="14" t="s">
        <v>39</v>
      </c>
      <c r="I36" s="15"/>
      <c r="J36" s="16"/>
      <c r="K36" s="16"/>
      <c r="L36" s="16"/>
    </row>
    <row r="37" spans="1:12" ht="30">
      <c r="A37" s="11">
        <v>2</v>
      </c>
      <c r="B37" s="12" t="s">
        <v>48</v>
      </c>
      <c r="C37" s="13">
        <v>66.7</v>
      </c>
      <c r="D37" s="45">
        <v>-30.5</v>
      </c>
      <c r="E37" s="13"/>
      <c r="F37" s="13">
        <v>95.31</v>
      </c>
      <c r="G37" s="13">
        <v>1</v>
      </c>
      <c r="H37" s="14" t="s">
        <v>43</v>
      </c>
      <c r="I37" s="15">
        <f t="shared" si="0"/>
        <v>12109726.75</v>
      </c>
      <c r="J37" s="16">
        <v>2743781.07</v>
      </c>
      <c r="K37" s="16">
        <v>5602364.6900000004</v>
      </c>
      <c r="L37" s="16">
        <v>3763580.99</v>
      </c>
    </row>
    <row r="38" spans="1:12">
      <c r="A38" s="11">
        <v>3</v>
      </c>
      <c r="B38" s="12" t="s">
        <v>17</v>
      </c>
      <c r="C38" s="13">
        <v>64.290000000000006</v>
      </c>
      <c r="D38" s="45"/>
      <c r="E38" s="13">
        <v>-8.66</v>
      </c>
      <c r="F38" s="13">
        <v>64.11</v>
      </c>
      <c r="G38" s="13"/>
      <c r="H38" s="14" t="s">
        <v>39</v>
      </c>
      <c r="I38" s="15"/>
      <c r="J38" s="16"/>
      <c r="K38" s="16"/>
      <c r="L38" s="16"/>
    </row>
    <row r="39" spans="1:12">
      <c r="A39" s="11">
        <v>4</v>
      </c>
      <c r="B39" s="12" t="s">
        <v>15</v>
      </c>
      <c r="C39" s="13">
        <v>71.430000000000007</v>
      </c>
      <c r="D39" s="45"/>
      <c r="E39" s="13">
        <v>-7.82</v>
      </c>
      <c r="F39" s="13">
        <v>96.01</v>
      </c>
      <c r="G39" s="13">
        <v>1</v>
      </c>
      <c r="H39" s="14" t="s">
        <v>43</v>
      </c>
      <c r="I39" s="15">
        <f t="shared" si="0"/>
        <v>13345035.630000001</v>
      </c>
      <c r="J39" s="16">
        <v>2575911.4</v>
      </c>
      <c r="K39" s="16">
        <v>5286382.07</v>
      </c>
      <c r="L39" s="16">
        <v>5482742.1600000001</v>
      </c>
    </row>
    <row r="40" spans="1:12">
      <c r="A40" s="11">
        <v>5</v>
      </c>
      <c r="B40" s="12" t="s">
        <v>47</v>
      </c>
      <c r="C40" s="13">
        <v>60</v>
      </c>
      <c r="D40" s="45">
        <v>43.4</v>
      </c>
      <c r="E40" s="13">
        <v>-1.39</v>
      </c>
      <c r="F40" s="13">
        <v>75.040000000000006</v>
      </c>
      <c r="G40" s="13"/>
      <c r="H40" s="14" t="s">
        <v>39</v>
      </c>
      <c r="I40" s="15"/>
      <c r="J40" s="15"/>
      <c r="K40" s="15"/>
      <c r="L40" s="15"/>
    </row>
    <row r="41" spans="1:12">
      <c r="A41" s="96" t="s">
        <v>131</v>
      </c>
      <c r="B41" s="97"/>
      <c r="C41" s="97"/>
      <c r="D41" s="97"/>
      <c r="E41" s="97"/>
      <c r="F41" s="97"/>
      <c r="G41" s="97"/>
      <c r="H41" s="98"/>
      <c r="I41" s="95">
        <f>SUM(I25:I40)</f>
        <v>40054769.630000003</v>
      </c>
      <c r="J41" s="95">
        <f t="shared" ref="J41:L41" si="1">SUM(J25:J40)</f>
        <v>8737244.0199999996</v>
      </c>
      <c r="K41" s="95">
        <f t="shared" si="1"/>
        <v>15707022.199999999</v>
      </c>
      <c r="L41" s="95">
        <f t="shared" si="1"/>
        <v>15610503.41</v>
      </c>
    </row>
    <row r="42" spans="1:12">
      <c r="B42" s="17"/>
      <c r="C42" s="17"/>
      <c r="D42" s="47"/>
    </row>
    <row r="43" spans="1:12">
      <c r="B43" s="17"/>
      <c r="C43" s="17"/>
      <c r="D43" s="47"/>
    </row>
    <row r="44" spans="1:12">
      <c r="B44" s="17"/>
      <c r="C44" s="17"/>
      <c r="D44" s="47"/>
    </row>
    <row r="45" spans="1:12">
      <c r="B45" s="17"/>
      <c r="C45" s="17"/>
      <c r="D45" s="47"/>
    </row>
    <row r="46" spans="1:12">
      <c r="B46" s="17"/>
      <c r="C46" s="17"/>
      <c r="D46" s="47"/>
    </row>
    <row r="47" spans="1:12">
      <c r="B47" s="17"/>
      <c r="C47" s="17"/>
      <c r="D47" s="47"/>
    </row>
    <row r="48" spans="1:12">
      <c r="B48" s="17"/>
      <c r="C48" s="17"/>
      <c r="D48" s="47"/>
    </row>
    <row r="49" spans="2:4">
      <c r="B49" s="17"/>
      <c r="C49" s="17"/>
      <c r="D49" s="47"/>
    </row>
    <row r="50" spans="2:4">
      <c r="B50" s="17"/>
      <c r="C50" s="17"/>
      <c r="D50" s="47"/>
    </row>
    <row r="51" spans="2:4">
      <c r="B51" s="17"/>
      <c r="C51" s="17"/>
      <c r="D51" s="47"/>
    </row>
    <row r="52" spans="2:4">
      <c r="B52" s="17"/>
      <c r="C52" s="17"/>
      <c r="D52" s="47"/>
    </row>
    <row r="53" spans="2:4">
      <c r="B53" s="17"/>
      <c r="C53" s="17"/>
      <c r="D53" s="47"/>
    </row>
    <row r="54" spans="2:4">
      <c r="B54" s="17"/>
      <c r="C54" s="17"/>
      <c r="D54" s="47"/>
    </row>
    <row r="55" spans="2:4">
      <c r="B55" s="17"/>
      <c r="C55" s="17"/>
      <c r="D55" s="47"/>
    </row>
    <row r="56" spans="2:4">
      <c r="B56" s="17"/>
      <c r="C56" s="17"/>
      <c r="D56" s="47"/>
    </row>
    <row r="57" spans="2:4">
      <c r="B57" s="17"/>
      <c r="C57" s="17"/>
      <c r="D57" s="47"/>
    </row>
    <row r="58" spans="2:4">
      <c r="B58" s="17"/>
      <c r="C58" s="17"/>
      <c r="D58" s="47"/>
    </row>
    <row r="59" spans="2:4">
      <c r="B59" s="17"/>
      <c r="C59" s="17"/>
      <c r="D59" s="47"/>
    </row>
    <row r="60" spans="2:4">
      <c r="B60" s="17"/>
      <c r="C60" s="17"/>
      <c r="D60" s="47"/>
    </row>
    <row r="61" spans="2:4">
      <c r="B61" s="17"/>
      <c r="C61" s="17"/>
      <c r="D61" s="47"/>
    </row>
    <row r="62" spans="2:4">
      <c r="B62" s="17"/>
      <c r="C62" s="17"/>
      <c r="D62" s="47"/>
    </row>
    <row r="63" spans="2:4">
      <c r="B63" s="17"/>
      <c r="C63" s="17"/>
      <c r="D63" s="47"/>
    </row>
    <row r="64" spans="2:4">
      <c r="B64" s="17"/>
      <c r="C64" s="17"/>
      <c r="D64" s="47"/>
    </row>
    <row r="65" spans="2:4">
      <c r="B65" s="17"/>
      <c r="C65" s="17"/>
      <c r="D65" s="47"/>
    </row>
    <row r="66" spans="2:4">
      <c r="B66" s="17"/>
      <c r="C66" s="17"/>
      <c r="D66" s="47"/>
    </row>
    <row r="67" spans="2:4">
      <c r="B67" s="17"/>
      <c r="C67" s="17"/>
      <c r="D67" s="47"/>
    </row>
    <row r="68" spans="2:4">
      <c r="B68" s="17"/>
      <c r="C68" s="17"/>
      <c r="D68" s="47"/>
    </row>
    <row r="69" spans="2:4">
      <c r="B69" s="17"/>
      <c r="C69" s="17"/>
      <c r="D69" s="47"/>
    </row>
    <row r="70" spans="2:4">
      <c r="B70" s="17"/>
      <c r="C70" s="17"/>
      <c r="D70" s="47"/>
    </row>
    <row r="71" spans="2:4">
      <c r="B71" s="17"/>
      <c r="C71" s="17"/>
      <c r="D71" s="47"/>
    </row>
    <row r="72" spans="2:4">
      <c r="B72" s="17"/>
      <c r="C72" s="17"/>
      <c r="D72" s="47"/>
    </row>
    <row r="73" spans="2:4">
      <c r="B73" s="17"/>
      <c r="C73" s="17"/>
      <c r="D73" s="47"/>
    </row>
    <row r="74" spans="2:4">
      <c r="B74" s="17"/>
      <c r="C74" s="17"/>
      <c r="D74" s="47"/>
    </row>
    <row r="75" spans="2:4">
      <c r="B75" s="17"/>
      <c r="C75" s="17"/>
      <c r="D75" s="47"/>
    </row>
    <row r="76" spans="2:4">
      <c r="B76" s="17"/>
      <c r="C76" s="17"/>
      <c r="D76" s="47"/>
    </row>
    <row r="77" spans="2:4">
      <c r="B77" s="17"/>
      <c r="C77" s="17"/>
      <c r="D77" s="47"/>
    </row>
    <row r="78" spans="2:4">
      <c r="B78" s="17"/>
      <c r="C78" s="17"/>
      <c r="D78" s="47"/>
    </row>
    <row r="79" spans="2:4">
      <c r="B79" s="17"/>
      <c r="C79" s="17"/>
      <c r="D79" s="47"/>
    </row>
    <row r="80" spans="2:4">
      <c r="B80" s="17"/>
      <c r="C80" s="17"/>
      <c r="D80" s="47"/>
    </row>
    <row r="81" spans="2:4">
      <c r="B81" s="17"/>
      <c r="C81" s="17"/>
      <c r="D81" s="47"/>
    </row>
    <row r="82" spans="2:4">
      <c r="B82" s="17"/>
      <c r="C82" s="17"/>
      <c r="D82" s="47"/>
    </row>
    <row r="83" spans="2:4">
      <c r="B83" s="17"/>
      <c r="C83" s="17"/>
      <c r="D83" s="47"/>
    </row>
    <row r="84" spans="2:4">
      <c r="B84" s="17"/>
      <c r="C84" s="17"/>
      <c r="D84" s="47"/>
    </row>
    <row r="85" spans="2:4">
      <c r="B85" s="17"/>
      <c r="C85" s="17"/>
      <c r="D85" s="47"/>
    </row>
    <row r="86" spans="2:4">
      <c r="B86" s="17"/>
      <c r="C86" s="17"/>
      <c r="D86" s="47"/>
    </row>
    <row r="87" spans="2:4">
      <c r="B87" s="17"/>
      <c r="C87" s="17"/>
      <c r="D87" s="47"/>
    </row>
    <row r="88" spans="2:4">
      <c r="B88" s="17"/>
      <c r="C88" s="17"/>
      <c r="D88" s="47"/>
    </row>
    <row r="89" spans="2:4">
      <c r="B89" s="17"/>
      <c r="C89" s="17"/>
      <c r="D89" s="47"/>
    </row>
    <row r="90" spans="2:4">
      <c r="B90" s="17"/>
      <c r="C90" s="17"/>
      <c r="D90" s="47"/>
    </row>
    <row r="91" spans="2:4">
      <c r="B91" s="17"/>
      <c r="C91" s="17"/>
      <c r="D91" s="47"/>
    </row>
    <row r="92" spans="2:4">
      <c r="B92" s="17"/>
      <c r="C92" s="17"/>
      <c r="D92" s="47"/>
    </row>
    <row r="93" spans="2:4">
      <c r="B93" s="17"/>
      <c r="C93" s="17"/>
      <c r="D93" s="47"/>
    </row>
    <row r="94" spans="2:4">
      <c r="B94" s="17"/>
      <c r="C94" s="17"/>
      <c r="D94" s="47"/>
    </row>
    <row r="95" spans="2:4">
      <c r="B95" s="17"/>
      <c r="C95" s="17"/>
      <c r="D95" s="47"/>
    </row>
    <row r="96" spans="2:4">
      <c r="B96" s="17"/>
      <c r="C96" s="17"/>
      <c r="D96" s="47"/>
    </row>
    <row r="97" spans="2:4">
      <c r="B97" s="17"/>
      <c r="C97" s="17"/>
      <c r="D97" s="47"/>
    </row>
    <row r="98" spans="2:4">
      <c r="B98" s="17"/>
      <c r="C98" s="17"/>
      <c r="D98" s="47"/>
    </row>
    <row r="99" spans="2:4">
      <c r="B99" s="17"/>
      <c r="C99" s="17"/>
      <c r="D99" s="47"/>
    </row>
    <row r="100" spans="2:4">
      <c r="B100" s="17"/>
      <c r="C100" s="17"/>
      <c r="D100" s="47"/>
    </row>
    <row r="101" spans="2:4">
      <c r="B101" s="17"/>
      <c r="C101" s="17"/>
      <c r="D101" s="47"/>
    </row>
    <row r="102" spans="2:4">
      <c r="B102" s="17"/>
      <c r="C102" s="17"/>
      <c r="D102" s="47"/>
    </row>
    <row r="103" spans="2:4">
      <c r="B103" s="17"/>
      <c r="C103" s="17"/>
      <c r="D103" s="47"/>
    </row>
    <row r="104" spans="2:4">
      <c r="B104" s="17"/>
      <c r="C104" s="17"/>
      <c r="D104" s="47"/>
    </row>
    <row r="105" spans="2:4">
      <c r="B105" s="17"/>
      <c r="C105" s="17"/>
      <c r="D105" s="47"/>
    </row>
    <row r="106" spans="2:4">
      <c r="B106" s="17"/>
      <c r="C106" s="17"/>
      <c r="D106" s="47"/>
    </row>
    <row r="107" spans="2:4">
      <c r="B107" s="17"/>
      <c r="C107" s="17"/>
      <c r="D107" s="47"/>
    </row>
    <row r="108" spans="2:4">
      <c r="B108" s="17"/>
      <c r="C108" s="17"/>
      <c r="D108" s="47"/>
    </row>
    <row r="109" spans="2:4">
      <c r="B109" s="17"/>
      <c r="C109" s="17"/>
      <c r="D109" s="47"/>
    </row>
    <row r="110" spans="2:4">
      <c r="B110" s="17"/>
      <c r="C110" s="17"/>
      <c r="D110" s="47"/>
    </row>
    <row r="111" spans="2:4">
      <c r="B111" s="17"/>
      <c r="C111" s="17"/>
      <c r="D111" s="47"/>
    </row>
    <row r="112" spans="2:4">
      <c r="B112" s="17"/>
      <c r="C112" s="17"/>
      <c r="D112" s="47"/>
    </row>
    <row r="113" spans="2:4">
      <c r="B113" s="17"/>
      <c r="C113" s="17"/>
      <c r="D113" s="47"/>
    </row>
    <row r="114" spans="2:4">
      <c r="B114" s="17"/>
      <c r="C114" s="17"/>
      <c r="D114" s="47"/>
    </row>
    <row r="115" spans="2:4">
      <c r="B115" s="17"/>
      <c r="C115" s="17"/>
      <c r="D115" s="47"/>
    </row>
    <row r="116" spans="2:4">
      <c r="B116" s="17"/>
      <c r="C116" s="17"/>
      <c r="D116" s="47"/>
    </row>
    <row r="117" spans="2:4">
      <c r="B117" s="17"/>
      <c r="C117" s="17"/>
      <c r="D117" s="47"/>
    </row>
    <row r="118" spans="2:4">
      <c r="B118" s="17"/>
      <c r="C118" s="17"/>
      <c r="D118" s="47"/>
    </row>
  </sheetData>
  <mergeCells count="15">
    <mergeCell ref="B9:H9"/>
    <mergeCell ref="B24:H24"/>
    <mergeCell ref="B35:H35"/>
    <mergeCell ref="A41:H41"/>
    <mergeCell ref="B7:B8"/>
    <mergeCell ref="A7:A8"/>
    <mergeCell ref="K2:L2"/>
    <mergeCell ref="B5:H5"/>
    <mergeCell ref="C7:C8"/>
    <mergeCell ref="D7:E7"/>
    <mergeCell ref="F7:F8"/>
    <mergeCell ref="G7:G8"/>
    <mergeCell ref="H7:H8"/>
    <mergeCell ref="I7:I8"/>
    <mergeCell ref="J7:L7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2024-01-16T12:46:14Z</dcterms:modified>
</cp:coreProperties>
</file>