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 activeTab="1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J8" i="3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F93"/>
  <c r="H93"/>
  <c r="D93"/>
  <c r="E93" i="4"/>
  <c r="F93"/>
  <c r="H93"/>
  <c r="D93"/>
  <c r="E93" i="3"/>
  <c r="F93"/>
  <c r="H93"/>
  <c r="D93"/>
  <c r="D9" i="1" l="1"/>
  <c r="J9" s="1"/>
  <c r="E9"/>
  <c r="F9"/>
  <c r="G9"/>
  <c r="H9"/>
  <c r="D10"/>
  <c r="J10" s="1"/>
  <c r="E10"/>
  <c r="F10"/>
  <c r="G10"/>
  <c r="H10"/>
  <c r="D11"/>
  <c r="E11"/>
  <c r="F11"/>
  <c r="G11"/>
  <c r="H11"/>
  <c r="D12"/>
  <c r="J12" s="1"/>
  <c r="E12"/>
  <c r="F12"/>
  <c r="G12"/>
  <c r="H12"/>
  <c r="D13"/>
  <c r="E13"/>
  <c r="F13"/>
  <c r="G13"/>
  <c r="H13"/>
  <c r="D14"/>
  <c r="J14" s="1"/>
  <c r="E14"/>
  <c r="F14"/>
  <c r="G14"/>
  <c r="H14"/>
  <c r="D15"/>
  <c r="J15" s="1"/>
  <c r="E15"/>
  <c r="F15"/>
  <c r="G15"/>
  <c r="H15"/>
  <c r="D16"/>
  <c r="E16"/>
  <c r="F16"/>
  <c r="G16"/>
  <c r="H16"/>
  <c r="D17"/>
  <c r="J17" s="1"/>
  <c r="E17"/>
  <c r="F17"/>
  <c r="G17"/>
  <c r="H17"/>
  <c r="D18"/>
  <c r="E18"/>
  <c r="F18"/>
  <c r="G18"/>
  <c r="H18"/>
  <c r="D19"/>
  <c r="J19" s="1"/>
  <c r="E19"/>
  <c r="F19"/>
  <c r="G19"/>
  <c r="H19"/>
  <c r="D92"/>
  <c r="J92" s="1"/>
  <c r="E92"/>
  <c r="F92"/>
  <c r="G92"/>
  <c r="H92"/>
  <c r="D20"/>
  <c r="J20" s="1"/>
  <c r="E20"/>
  <c r="F20"/>
  <c r="G20"/>
  <c r="H20"/>
  <c r="D21"/>
  <c r="J21" s="1"/>
  <c r="E21"/>
  <c r="F21"/>
  <c r="G21"/>
  <c r="H21"/>
  <c r="D22"/>
  <c r="E22"/>
  <c r="F22"/>
  <c r="G22"/>
  <c r="H22"/>
  <c r="D23"/>
  <c r="J23" s="1"/>
  <c r="E23"/>
  <c r="F23"/>
  <c r="G23"/>
  <c r="H23"/>
  <c r="D24"/>
  <c r="E24"/>
  <c r="F24"/>
  <c r="G24"/>
  <c r="H24"/>
  <c r="D25"/>
  <c r="J25" s="1"/>
  <c r="E25"/>
  <c r="F25"/>
  <c r="G25"/>
  <c r="H25"/>
  <c r="D26"/>
  <c r="J26" s="1"/>
  <c r="E26"/>
  <c r="F26"/>
  <c r="G26"/>
  <c r="H26"/>
  <c r="D27"/>
  <c r="E27"/>
  <c r="F27"/>
  <c r="G27"/>
  <c r="H27"/>
  <c r="D28"/>
  <c r="J28" s="1"/>
  <c r="E28"/>
  <c r="F28"/>
  <c r="G28"/>
  <c r="H28"/>
  <c r="D29"/>
  <c r="E29"/>
  <c r="F29"/>
  <c r="G29"/>
  <c r="H29"/>
  <c r="D30"/>
  <c r="J30" s="1"/>
  <c r="E30"/>
  <c r="F30"/>
  <c r="G30"/>
  <c r="H30"/>
  <c r="D31"/>
  <c r="E31"/>
  <c r="F31"/>
  <c r="G31"/>
  <c r="H31"/>
  <c r="D32"/>
  <c r="J32" s="1"/>
  <c r="E32"/>
  <c r="F32"/>
  <c r="G32"/>
  <c r="H32"/>
  <c r="D33"/>
  <c r="J33" s="1"/>
  <c r="E33"/>
  <c r="F33"/>
  <c r="G33"/>
  <c r="H33"/>
  <c r="D34"/>
  <c r="E34"/>
  <c r="F34"/>
  <c r="G34"/>
  <c r="H34"/>
  <c r="D35"/>
  <c r="J35" s="1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J42" s="1"/>
  <c r="E42"/>
  <c r="F42"/>
  <c r="G42"/>
  <c r="H42"/>
  <c r="D43"/>
  <c r="E43"/>
  <c r="F43"/>
  <c r="G43"/>
  <c r="H43"/>
  <c r="D44"/>
  <c r="J44" s="1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J49" s="1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J56" s="1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J68" s="1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J73" s="1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J80" s="1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J37" l="1"/>
  <c r="J90"/>
  <c r="J67"/>
  <c r="J85"/>
  <c r="J61"/>
  <c r="J78"/>
  <c r="J66"/>
  <c r="J54"/>
  <c r="J83"/>
  <c r="J71"/>
  <c r="J59"/>
  <c r="J47"/>
  <c r="J88"/>
  <c r="J76"/>
  <c r="J64"/>
  <c r="J52"/>
  <c r="J40"/>
  <c r="J81"/>
  <c r="J69"/>
  <c r="J57"/>
  <c r="J45"/>
  <c r="J86"/>
  <c r="J74"/>
  <c r="J62"/>
  <c r="J50"/>
  <c r="J38"/>
  <c r="J91"/>
  <c r="J79"/>
  <c r="J55"/>
  <c r="J43"/>
  <c r="J31"/>
  <c r="J84"/>
  <c r="J72"/>
  <c r="J60"/>
  <c r="J48"/>
  <c r="J36"/>
  <c r="J24"/>
  <c r="J13"/>
  <c r="J89"/>
  <c r="J77"/>
  <c r="J65"/>
  <c r="J53"/>
  <c r="J41"/>
  <c r="J29"/>
  <c r="J18"/>
  <c r="J82"/>
  <c r="J70"/>
  <c r="J58"/>
  <c r="J46"/>
  <c r="J34"/>
  <c r="J22"/>
  <c r="J11"/>
  <c r="J87"/>
  <c r="J75"/>
  <c r="J63"/>
  <c r="J51"/>
  <c r="J39"/>
  <c r="J27"/>
  <c r="J16"/>
  <c r="J93" i="3"/>
  <c r="J93" i="4"/>
  <c r="J93" i="5"/>
  <c r="J94" i="1"/>
  <c r="C2" i="3" l="1"/>
  <c r="C2" i="4" s="1"/>
  <c r="C2" i="5" s="1"/>
  <c r="C4" i="3"/>
  <c r="C4" i="4" s="1"/>
  <c r="C4" i="5" s="1"/>
  <c r="E8" i="1" l="1"/>
  <c r="E93" s="1"/>
  <c r="F8"/>
  <c r="G8"/>
  <c r="G93" s="1"/>
  <c r="H8"/>
  <c r="H93" s="1"/>
  <c r="G95" l="1"/>
  <c r="F93"/>
  <c r="F95" s="1"/>
  <c r="H95"/>
  <c r="E95"/>
  <c r="D8"/>
  <c r="J8" s="1"/>
  <c r="D93" l="1"/>
  <c r="D95" s="1"/>
  <c r="J93" l="1"/>
  <c r="J95" l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<sst xmlns="http://schemas.openxmlformats.org/spreadsheetml/2006/main" count="404" uniqueCount="107">
  <si>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</si>
  <si>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</si>
  <si>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</si>
  <si>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</si>
  <si>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</si>
  <si>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</si>
  <si>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</si>
  <si>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</si>
  <si>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</si>
  <si>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</si>
  <si>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</si>
  <si>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</si>
  <si>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</si>
  <si>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</si>
  <si>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</si>
  <si>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</si>
  <si>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</si>
  <si>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</si>
  <si>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</si>
  <si>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</si>
  <si>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</si>
  <si>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</si>
  <si>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</si>
  <si>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</si>
  <si>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</si>
  <si>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</si>
  <si>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</si>
  <si>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</si>
  <si>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</si>
  <si>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</si>
  <si>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</si>
  <si>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</si>
  <si>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</si>
  <si>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</si>
  <si>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</si>
  <si>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</si>
  <si>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</si>
  <si>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</si>
  <si>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</si>
  <si>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</si>
  <si>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</si>
  <si>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</si>
  <si>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</si>
  <si>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</si>
  <si>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</si>
  <si>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</si>
  <si>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</si>
  <si>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</si>
  <si>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</si>
  <si>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</si>
  <si>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</si>
  <si>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</si>
  <si>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</si>
  <si>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</si>
  <si>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</si>
  <si>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</si>
  <si>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</si>
  <si>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</si>
  <si>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</si>
  <si>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</si>
  <si>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</si>
  <si>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</si>
  <si>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</si>
  <si>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</si>
  <si>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</si>
  <si>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</si>
  <si>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</si>
  <si>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</si>
  <si>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</si>
  <si>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</si>
  <si>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</si>
  <si>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</si>
  <si>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</si>
  <si>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</si>
  <si>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</si>
  <si>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АО "Страховая компания"СОГАЗ-Мед"</t>
  </si>
  <si>
    <t>АО "МАКС-М"</t>
  </si>
  <si>
    <t>ООО "Капитал Медицинское Страхование"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</si>
  <si>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</si>
  <si>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</si>
  <si>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</si>
  <si>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</si>
  <si>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</si>
  <si>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</si>
  <si>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</si>
  <si>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</si>
  <si>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</si>
  <si>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</si>
  <si>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</si>
  <si>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</si>
  <si>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</si>
  <si>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</si>
  <si>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</si>
  <si>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</si>
  <si>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</si>
  <si>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</si>
  <si>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</si>
  <si>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</si>
  <si>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</si>
  <si>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</si>
  <si>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</si>
  <si>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</si>
  <si>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</si>
  <si>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</si>
  <si>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</si>
  <si>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</si>
  <si>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Утверждено на заседании Комиссии по разработке Территориальной программы ОМС от 27.04.2023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</si>
</sst>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97"/>
  <sheetViews>
    <sheetView zoomScale="70" zoomScaleNormal="7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M19" sqref="M19"/>
    </sheetView>
  </sheetViews>
  <sheetFormatPr defaultColWidth="8.85546875" defaultRowHeight="18.75"/>
  <cols>
    <col min="1" max="1" width="4.42578125" style="38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1" width="17.5703125" style="3" customWidth="1"/>
    <col min="12" max="12" width="14.85546875" style="3" customWidth="1"/>
    <col min="13" max="13" width="12.28515625" style="3" customWidth="1"/>
    <col min="14" max="16384" width="8.85546875" style="3"/>
  </cols>
  <sheetData>
    <row r="1" spans="1:13" ht="24.75" customHeight="1">
      <c r="A1" s="33"/>
      <c r="C1" s="1"/>
      <c r="D1" s="1"/>
      <c r="E1" s="1"/>
      <c r="F1" s="1"/>
      <c r="G1" s="1"/>
      <c r="H1" s="45" t="s">
        <v>78</v>
      </c>
      <c r="I1" s="45"/>
      <c r="J1" s="45"/>
    </row>
    <row r="2" spans="1:13" ht="21" customHeight="1">
      <c r="A2" s="33"/>
      <c r="C2" s="50" t="s">
        <v>106</v>
      </c>
      <c r="D2" s="50"/>
      <c r="E2" s="50"/>
      <c r="F2" s="50"/>
      <c r="G2" s="50"/>
      <c r="H2" s="50"/>
      <c r="I2" s="50"/>
      <c r="J2" s="50"/>
    </row>
    <row r="3" spans="1:13">
      <c r="A3" s="34"/>
      <c r="C3" s="4"/>
      <c r="D3" s="4"/>
      <c r="E3" s="4"/>
      <c r="F3" s="8"/>
      <c r="G3" s="8"/>
      <c r="H3" s="45"/>
      <c r="I3" s="45"/>
      <c r="J3" s="45"/>
    </row>
    <row r="4" spans="1:13">
      <c r="A4" s="34"/>
      <c r="C4" s="46" t="s">
        <v>81</v>
      </c>
      <c r="D4" s="46"/>
      <c r="E4" s="46"/>
      <c r="F4" s="46"/>
      <c r="G4" s="46"/>
      <c r="H4" s="46"/>
      <c r="I4" s="46"/>
      <c r="J4" s="46"/>
    </row>
    <row r="5" spans="1:13" ht="24" customHeight="1">
      <c r="A5" s="35"/>
      <c r="C5" s="46"/>
      <c r="D5" s="46"/>
      <c r="E5" s="46"/>
      <c r="F5" s="46"/>
      <c r="G5" s="46"/>
      <c r="H5" s="46"/>
      <c r="I5" s="41"/>
      <c r="J5" s="10" t="s">
        <v>74</v>
      </c>
    </row>
    <row r="6" spans="1:13" ht="21.6" customHeight="1">
      <c r="A6" s="44" t="s">
        <v>1</v>
      </c>
      <c r="B6" s="44" t="s">
        <v>82</v>
      </c>
      <c r="C6" s="47" t="s">
        <v>0</v>
      </c>
      <c r="D6" s="48"/>
      <c r="E6" s="48"/>
      <c r="F6" s="48"/>
      <c r="G6" s="48"/>
      <c r="H6" s="48"/>
      <c r="I6" s="48"/>
      <c r="J6" s="49"/>
    </row>
    <row r="7" spans="1:13" ht="135" customHeight="1">
      <c r="A7" s="44"/>
      <c r="B7" s="44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105</v>
      </c>
      <c r="J7" s="6" t="s">
        <v>83</v>
      </c>
    </row>
    <row r="8" spans="1:13" ht="43.5" customHeight="1">
      <c r="A8" s="36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11943600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11943600</v>
      </c>
      <c r="L8" s="15"/>
    </row>
    <row r="9" spans="1:13" ht="39.75" customHeight="1">
      <c r="A9" s="36">
        <v>2</v>
      </c>
      <c r="B9" s="19">
        <v>670002</v>
      </c>
      <c r="C9" s="18" t="s">
        <v>8</v>
      </c>
      <c r="D9" s="14">
        <f>согаз!D9+макс!D9+капитал!D9</f>
        <v>1375635738.4400003</v>
      </c>
      <c r="E9" s="14">
        <f>согаз!E9+макс!E9+капитал!E9</f>
        <v>279245328</v>
      </c>
      <c r="F9" s="14">
        <f>согаз!F9+макс!F9+капитал!F9</f>
        <v>65019553.189999998</v>
      </c>
      <c r="G9" s="14">
        <f>согаз!G9+макс!G9+капитал!G9</f>
        <v>84549570.530002147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1532602582.1600025</v>
      </c>
      <c r="L9" s="15"/>
      <c r="M9" s="15"/>
    </row>
    <row r="10" spans="1:13" ht="39.75" customHeight="1">
      <c r="A10" s="36">
        <v>3</v>
      </c>
      <c r="B10" s="19">
        <v>670003</v>
      </c>
      <c r="C10" s="18" t="s">
        <v>9</v>
      </c>
      <c r="D10" s="14">
        <f>согаз!D10+макс!D10+капитал!D10</f>
        <v>165324365.35999995</v>
      </c>
      <c r="E10" s="14">
        <f>согаз!E10+макс!E10+капитал!E10</f>
        <v>3905298</v>
      </c>
      <c r="F10" s="14">
        <f>согаз!F10+макс!F10+капитал!F10</f>
        <v>46079019.710000008</v>
      </c>
      <c r="G10" s="14">
        <f>согаз!G10+макс!G10+капитал!G10</f>
        <v>45196066.689999998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263832451.75999996</v>
      </c>
      <c r="K10" s="15"/>
      <c r="L10" s="15"/>
    </row>
    <row r="11" spans="1:13" ht="39" customHeight="1">
      <c r="A11" s="36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61305100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61305100</v>
      </c>
      <c r="K11" s="15"/>
      <c r="L11" s="15"/>
    </row>
    <row r="12" spans="1:13" ht="33.75" customHeight="1">
      <c r="A12" s="36">
        <v>5</v>
      </c>
      <c r="B12" s="19">
        <v>670005</v>
      </c>
      <c r="C12" s="18" t="s">
        <v>11</v>
      </c>
      <c r="D12" s="14">
        <f>согаз!D12+макс!D12+капитал!D12</f>
        <v>562147668.0999999</v>
      </c>
      <c r="E12" s="14">
        <f>согаз!E12+макс!E12+капитал!E12</f>
        <v>107689480</v>
      </c>
      <c r="F12" s="14">
        <f>согаз!F12+макс!F12+капитал!F12</f>
        <v>595237335.49000001</v>
      </c>
      <c r="G12" s="14">
        <f>согаз!G12+макс!G12+капитал!G12</f>
        <v>97438971.959999993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1254823975.55</v>
      </c>
      <c r="K12" s="15"/>
      <c r="L12" s="15"/>
    </row>
    <row r="13" spans="1:13" ht="35.25" customHeight="1">
      <c r="A13" s="36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  <c r="K13" s="15"/>
      <c r="L13" s="15"/>
    </row>
    <row r="14" spans="1:13" ht="30" customHeight="1">
      <c r="A14" s="36">
        <v>7</v>
      </c>
      <c r="B14" s="17">
        <v>670008</v>
      </c>
      <c r="C14" s="18" t="s">
        <v>87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34018530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34018530</v>
      </c>
      <c r="K14" s="15"/>
      <c r="L14" s="15"/>
    </row>
    <row r="15" spans="1:13" ht="19.5" customHeight="1">
      <c r="A15" s="36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24804700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24804700</v>
      </c>
      <c r="K15" s="15"/>
      <c r="L15" s="15"/>
    </row>
    <row r="16" spans="1:13" ht="19.5" customHeight="1">
      <c r="A16" s="36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25262510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25262510</v>
      </c>
      <c r="K16" s="15"/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25858870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25858870</v>
      </c>
      <c r="K17" s="15"/>
      <c r="L17" s="15"/>
    </row>
    <row r="18" spans="1:12" ht="19.5" customHeight="1">
      <c r="A18" s="36">
        <v>11</v>
      </c>
      <c r="B18" s="19">
        <v>670012</v>
      </c>
      <c r="C18" s="18" t="s">
        <v>88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153044873.95190001</v>
      </c>
      <c r="H18" s="14">
        <f>согаз!H18+макс!H18+капитал!H18</f>
        <v>24539849.857008442</v>
      </c>
      <c r="I18" s="14">
        <f>согаз!I18+макс!I18+капитал!I18</f>
        <v>0</v>
      </c>
      <c r="J18" s="7">
        <f t="shared" si="0"/>
        <v>177584723.80890846</v>
      </c>
      <c r="K18" s="15"/>
      <c r="L18" s="15"/>
    </row>
    <row r="19" spans="1:12" ht="21" customHeight="1">
      <c r="A19" s="36">
        <v>12</v>
      </c>
      <c r="B19" s="19">
        <v>670013</v>
      </c>
      <c r="C19" s="18" t="s">
        <v>28</v>
      </c>
      <c r="D19" s="14">
        <f>согаз!D19+макс!D19+капитал!D19</f>
        <v>14798039.889999999</v>
      </c>
      <c r="E19" s="14">
        <f>согаз!E19+макс!E19+капитал!E19</f>
        <v>0</v>
      </c>
      <c r="F19" s="14">
        <f>согаз!F19+макс!F19+капитал!F19</f>
        <v>9798088.0300000012</v>
      </c>
      <c r="G19" s="14">
        <f>согаз!G19+макс!G19+капитал!G19</f>
        <v>53434527.971100003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78030655.891100004</v>
      </c>
      <c r="K19" s="15"/>
      <c r="L19" s="15"/>
    </row>
    <row r="20" spans="1:12" ht="25.5" customHeight="1">
      <c r="A20" s="36">
        <v>13</v>
      </c>
      <c r="B20" s="19">
        <v>670015</v>
      </c>
      <c r="C20" s="18" t="s">
        <v>29</v>
      </c>
      <c r="D20" s="14">
        <f>согаз!D20+макс!D20+капитал!D20</f>
        <v>57723826.43999999</v>
      </c>
      <c r="E20" s="14">
        <f>согаз!E20+макс!E20+капитал!E20</f>
        <v>0</v>
      </c>
      <c r="F20" s="14">
        <f>согаз!F20+макс!F20+капитал!F20</f>
        <v>9979002.9399999995</v>
      </c>
      <c r="G20" s="14">
        <f>согаз!G20+макс!G20+капитал!G20</f>
        <v>180475239.68559998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248178069.06559998</v>
      </c>
      <c r="K20" s="15"/>
      <c r="L20" s="15"/>
    </row>
    <row r="21" spans="1:12">
      <c r="A21" s="36">
        <v>14</v>
      </c>
      <c r="B21" s="19">
        <v>670017</v>
      </c>
      <c r="C21" s="18" t="s">
        <v>30</v>
      </c>
      <c r="D21" s="14">
        <f>согаз!D21+макс!D21+капитал!D21</f>
        <v>21025925.909999996</v>
      </c>
      <c r="E21" s="14">
        <f>согаз!E21+макс!E21+капитал!E21</f>
        <v>0</v>
      </c>
      <c r="F21" s="14">
        <f>согаз!F21+макс!F21+капитал!F21</f>
        <v>8143258.5799999991</v>
      </c>
      <c r="G21" s="14">
        <f>согаз!G21+макс!G21+капитал!G21</f>
        <v>63800043.521399997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92969228.011399984</v>
      </c>
      <c r="K21" s="15"/>
      <c r="L21" s="15"/>
    </row>
    <row r="22" spans="1:12">
      <c r="A22" s="36">
        <v>15</v>
      </c>
      <c r="B22" s="19">
        <v>670018</v>
      </c>
      <c r="C22" s="18" t="s">
        <v>31</v>
      </c>
      <c r="D22" s="14">
        <f>согаз!D22+макс!D22+капитал!D22</f>
        <v>34044624.859999985</v>
      </c>
      <c r="E22" s="14">
        <f>согаз!E22+макс!E22+капитал!E22</f>
        <v>0</v>
      </c>
      <c r="F22" s="14">
        <f>согаз!F22+макс!F22+капитал!F22</f>
        <v>16614345.289999999</v>
      </c>
      <c r="G22" s="14">
        <f>согаз!G22+макс!G22+капитал!G22</f>
        <v>109398753.6864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160057723.83639997</v>
      </c>
      <c r="K22" s="15"/>
      <c r="L22" s="15"/>
    </row>
    <row r="23" spans="1:12">
      <c r="A23" s="36">
        <v>16</v>
      </c>
      <c r="B23" s="19">
        <v>670019</v>
      </c>
      <c r="C23" s="18" t="s">
        <v>32</v>
      </c>
      <c r="D23" s="14">
        <f>согаз!D23+макс!D23+капитал!D23</f>
        <v>538303.26</v>
      </c>
      <c r="E23" s="14">
        <f>согаз!E23+макс!E23+капитал!E23</f>
        <v>0</v>
      </c>
      <c r="F23" s="14">
        <f>согаз!F23+макс!F23+капитал!F23</f>
        <v>571346.05000000005</v>
      </c>
      <c r="G23" s="14">
        <f>согаз!G23+макс!G23+капитал!G23</f>
        <v>1482692.3857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2592341.6957</v>
      </c>
      <c r="K23" s="15"/>
      <c r="L23" s="15"/>
    </row>
    <row r="24" spans="1:12" ht="22.7" customHeight="1">
      <c r="A24" s="36">
        <v>17</v>
      </c>
      <c r="B24" s="19">
        <v>670020</v>
      </c>
      <c r="C24" s="18" t="s">
        <v>104</v>
      </c>
      <c r="D24" s="14">
        <f>согаз!D24+макс!D24+капитал!D24</f>
        <v>22548546.18</v>
      </c>
      <c r="E24" s="14">
        <f>согаз!E24+макс!E24+капитал!E24</f>
        <v>0</v>
      </c>
      <c r="F24" s="14">
        <f>согаз!F24+макс!F24+капитал!F24</f>
        <v>13019540.240000002</v>
      </c>
      <c r="G24" s="14">
        <f>согаз!G24+макс!G24+капитал!G24</f>
        <v>75563315.239899993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111131401.65989999</v>
      </c>
      <c r="K24" s="15"/>
      <c r="L24" s="15"/>
    </row>
    <row r="25" spans="1:12">
      <c r="A25" s="36">
        <v>18</v>
      </c>
      <c r="B25" s="19">
        <v>670021</v>
      </c>
      <c r="C25" s="18" t="s">
        <v>33</v>
      </c>
      <c r="D25" s="14">
        <f>согаз!D25+макс!D25+капитал!D25</f>
        <v>109346.96</v>
      </c>
      <c r="E25" s="14">
        <f>согаз!E25+макс!E25+капитал!E25</f>
        <v>0</v>
      </c>
      <c r="F25" s="14">
        <f>согаз!F25+макс!F25+капитал!F25</f>
        <v>206830.41</v>
      </c>
      <c r="G25" s="14">
        <f>согаз!G25+макс!G25+капитал!G25</f>
        <v>1225953.7463999998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1542131.1163999997</v>
      </c>
      <c r="K25" s="15"/>
      <c r="L25" s="15"/>
    </row>
    <row r="26" spans="1:12">
      <c r="A26" s="36">
        <v>19</v>
      </c>
      <c r="B26" s="19">
        <v>670022</v>
      </c>
      <c r="C26" s="18" t="s">
        <v>34</v>
      </c>
      <c r="D26" s="14">
        <f>согаз!D26+макс!D26+капитал!D26</f>
        <v>11064238.57</v>
      </c>
      <c r="E26" s="14">
        <f>согаз!E26+макс!E26+капитал!E26</f>
        <v>0</v>
      </c>
      <c r="F26" s="14">
        <f>согаз!F26+макс!F26+капитал!F26</f>
        <v>6567474.2800000003</v>
      </c>
      <c r="G26" s="14">
        <f>согаз!G26+макс!G26+капитал!G26</f>
        <v>48897117.369300008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66528830.219300009</v>
      </c>
      <c r="K26" s="15"/>
      <c r="L26" s="15"/>
    </row>
    <row r="27" spans="1:12" ht="24.75" customHeight="1">
      <c r="A27" s="36">
        <v>20</v>
      </c>
      <c r="B27" s="19">
        <v>670023</v>
      </c>
      <c r="C27" s="18" t="s">
        <v>35</v>
      </c>
      <c r="D27" s="14">
        <f>согаз!D27+макс!D27+капитал!D27</f>
        <v>19307966.599999998</v>
      </c>
      <c r="E27" s="14">
        <f>согаз!E27+макс!E27+капитал!E27</f>
        <v>0</v>
      </c>
      <c r="F27" s="14">
        <f>согаз!F27+макс!F27+капитал!F27</f>
        <v>6645985.4600000009</v>
      </c>
      <c r="G27" s="14">
        <f>согаз!G27+макс!G27+капитал!G27</f>
        <v>57904432.794099994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83858384.854099989</v>
      </c>
      <c r="K27" s="15"/>
      <c r="L27" s="15"/>
    </row>
    <row r="28" spans="1:12" ht="24.75" customHeight="1">
      <c r="A28" s="36">
        <v>21</v>
      </c>
      <c r="B28" s="19">
        <v>670024</v>
      </c>
      <c r="C28" s="18" t="s">
        <v>89</v>
      </c>
      <c r="D28" s="14">
        <f>согаз!D28+макс!D28+капитал!D28</f>
        <v>13157025</v>
      </c>
      <c r="E28" s="14">
        <f>согаз!E28+макс!E28+капитал!E28</f>
        <v>0</v>
      </c>
      <c r="F28" s="14">
        <f>согаз!F28+макс!F28+капитал!F28</f>
        <v>8039269.8800000008</v>
      </c>
      <c r="G28" s="14">
        <f>согаз!G28+макс!G28+капитал!G28</f>
        <v>53384966.433499999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74581261.313500002</v>
      </c>
      <c r="K28" s="15"/>
      <c r="L28" s="15"/>
    </row>
    <row r="29" spans="1:12" ht="24" customHeight="1">
      <c r="A29" s="36">
        <v>22</v>
      </c>
      <c r="B29" s="19">
        <v>670026</v>
      </c>
      <c r="C29" s="18" t="s">
        <v>80</v>
      </c>
      <c r="D29" s="14">
        <f>согаз!D29+макс!D29+капитал!D29</f>
        <v>46349595.089999996</v>
      </c>
      <c r="E29" s="14">
        <f>согаз!E29+макс!E29+капитал!E29</f>
        <v>0</v>
      </c>
      <c r="F29" s="14">
        <f>согаз!F29+макс!F29+капитал!F29</f>
        <v>11883947.210000001</v>
      </c>
      <c r="G29" s="14">
        <f>согаз!G29+макс!G29+капитал!G29</f>
        <v>134569827.28130001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192803369.58130002</v>
      </c>
      <c r="K29" s="15"/>
      <c r="L29" s="15"/>
    </row>
    <row r="30" spans="1:12" ht="24.75" customHeight="1">
      <c r="A30" s="36">
        <v>23</v>
      </c>
      <c r="B30" s="19">
        <v>670027</v>
      </c>
      <c r="C30" s="18" t="s">
        <v>38</v>
      </c>
      <c r="D30" s="14">
        <f>согаз!D30+макс!D30+капитал!D30</f>
        <v>205475575.30000001</v>
      </c>
      <c r="E30" s="14">
        <f>согаз!E30+макс!E30+капитал!E30</f>
        <v>0</v>
      </c>
      <c r="F30" s="14">
        <f>согаз!F30+макс!F30+капитал!F30</f>
        <v>28241800.179999996</v>
      </c>
      <c r="G30" s="14">
        <f>согаз!G30+макс!G30+капитал!G30</f>
        <v>337851001.78820002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571568377.26820004</v>
      </c>
      <c r="K30" s="15"/>
      <c r="L30" s="15"/>
    </row>
    <row r="31" spans="1:12" ht="21.75" customHeight="1">
      <c r="A31" s="36">
        <v>24</v>
      </c>
      <c r="B31" s="19">
        <v>670028</v>
      </c>
      <c r="C31" s="18" t="s">
        <v>39</v>
      </c>
      <c r="D31" s="14">
        <f>согаз!D31+макс!D31+капитал!D31</f>
        <v>54183779.460000001</v>
      </c>
      <c r="E31" s="14">
        <f>согаз!E31+макс!E31+капитал!E31</f>
        <v>0</v>
      </c>
      <c r="F31" s="14">
        <f>согаз!F31+макс!F31+капитал!F31</f>
        <v>22505740.68</v>
      </c>
      <c r="G31" s="14">
        <f>согаз!G31+макс!G31+капитал!G31</f>
        <v>95034900.898499995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171724421.03850001</v>
      </c>
      <c r="K31" s="15"/>
      <c r="L31" s="15"/>
    </row>
    <row r="32" spans="1:12" ht="21" customHeight="1">
      <c r="A32" s="36">
        <v>25</v>
      </c>
      <c r="B32" s="20">
        <v>670029</v>
      </c>
      <c r="C32" s="21" t="s">
        <v>90</v>
      </c>
      <c r="D32" s="14">
        <f>согаз!D32+макс!D32+капитал!D32</f>
        <v>223698080.03000003</v>
      </c>
      <c r="E32" s="14">
        <f>согаз!E32+макс!E32+капитал!E32</f>
        <v>0</v>
      </c>
      <c r="F32" s="14">
        <f>согаз!F32+макс!F32+капитал!F32</f>
        <v>23928371.66</v>
      </c>
      <c r="G32" s="14">
        <f>согаз!G32+макс!G32+капитал!G32</f>
        <v>271128744.64300001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518755196.33300006</v>
      </c>
      <c r="K32" s="15"/>
      <c r="L32" s="15"/>
    </row>
    <row r="33" spans="1:12">
      <c r="A33" s="36">
        <v>26</v>
      </c>
      <c r="B33" s="19">
        <v>670030</v>
      </c>
      <c r="C33" s="18" t="s">
        <v>103</v>
      </c>
      <c r="D33" s="14">
        <f>согаз!D33+макс!D33+капитал!D33</f>
        <v>28489766.019999996</v>
      </c>
      <c r="E33" s="14">
        <f>согаз!E33+макс!E33+капитал!E33</f>
        <v>0</v>
      </c>
      <c r="F33" s="14">
        <f>согаз!F33+макс!F33+капитал!F33</f>
        <v>10479806.329999998</v>
      </c>
      <c r="G33" s="14">
        <f>согаз!G33+макс!G33+капитал!G33</f>
        <v>91682722.319800004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130652294.6698</v>
      </c>
      <c r="K33" s="15"/>
      <c r="L33" s="15"/>
    </row>
    <row r="34" spans="1:12">
      <c r="A34" s="36">
        <v>27</v>
      </c>
      <c r="B34" s="19">
        <v>670033</v>
      </c>
      <c r="C34" s="18" t="s">
        <v>42</v>
      </c>
      <c r="D34" s="14">
        <f>согаз!D34+макс!D34+капитал!D34</f>
        <v>11224200.220000003</v>
      </c>
      <c r="E34" s="14">
        <f>согаз!E34+макс!E34+капитал!E34</f>
        <v>0</v>
      </c>
      <c r="F34" s="14">
        <f>согаз!F34+макс!F34+капитал!F34</f>
        <v>9193426.5899999999</v>
      </c>
      <c r="G34" s="14">
        <f>согаз!G34+макс!G34+капитал!G34</f>
        <v>43124329.3015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63541956.111500002</v>
      </c>
      <c r="K34" s="15"/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f>согаз!D35+макс!D35+капитал!D35</f>
        <v>1200084.19</v>
      </c>
      <c r="E35" s="14">
        <f>согаз!E35+макс!E35+капитал!E35</f>
        <v>0</v>
      </c>
      <c r="F35" s="14">
        <f>согаз!F35+макс!F35+капитал!F35</f>
        <v>577838.62999999989</v>
      </c>
      <c r="G35" s="14">
        <f>согаз!G35+макс!G35+капитал!G35</f>
        <v>2719186.6256999997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4497109.4456999991</v>
      </c>
      <c r="K35" s="15"/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f>согаз!D36+макс!D36+капитал!D36</f>
        <v>132488468.34000002</v>
      </c>
      <c r="E36" s="14">
        <f>согаз!E36+макс!E36+капитал!E36</f>
        <v>0</v>
      </c>
      <c r="F36" s="14">
        <f>согаз!F36+макс!F36+капитал!F36</f>
        <v>23901803.18</v>
      </c>
      <c r="G36" s="14">
        <f>согаз!G36+макс!G36+капитал!G36</f>
        <v>267657902.61559999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424048174.13559997</v>
      </c>
      <c r="K36" s="15"/>
      <c r="L36" s="15"/>
    </row>
    <row r="37" spans="1:12">
      <c r="A37" s="36">
        <v>30</v>
      </c>
      <c r="B37" s="19">
        <v>670037</v>
      </c>
      <c r="C37" s="18" t="s">
        <v>36</v>
      </c>
      <c r="D37" s="14">
        <f>согаз!D37+макс!D37+капитал!D37</f>
        <v>921110.58000000007</v>
      </c>
      <c r="E37" s="14">
        <f>согаз!E37+макс!E37+капитал!E37</f>
        <v>0</v>
      </c>
      <c r="F37" s="14">
        <f>согаз!F37+макс!F37+капитал!F37</f>
        <v>622219.58000000007</v>
      </c>
      <c r="G37" s="14">
        <f>согаз!G37+макс!G37+капитал!G37</f>
        <v>1820137.844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3363468.0040000002</v>
      </c>
      <c r="K37" s="15"/>
      <c r="L37" s="15"/>
    </row>
    <row r="38" spans="1:12">
      <c r="A38" s="36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12090605.340000002</v>
      </c>
      <c r="G38" s="14">
        <f>согаз!G38+макс!G38+капитал!G38</f>
        <v>194475823.48519999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206566428.82519999</v>
      </c>
      <c r="K38" s="15"/>
      <c r="L38" s="15"/>
    </row>
    <row r="39" spans="1:12">
      <c r="A39" s="36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25727891.349999998</v>
      </c>
      <c r="G39" s="14">
        <f>согаз!G39+макс!G39+капитал!G39</f>
        <v>133752452.31479999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159480343.66479999</v>
      </c>
      <c r="K39" s="15"/>
      <c r="L39" s="15"/>
    </row>
    <row r="40" spans="1:12">
      <c r="A40" s="36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8643414.4399999995</v>
      </c>
      <c r="G40" s="14">
        <f>согаз!G40+макс!G40+капитал!G40</f>
        <v>183072247.296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191715661.736</v>
      </c>
      <c r="K40" s="15"/>
      <c r="L40" s="15"/>
    </row>
    <row r="41" spans="1:12">
      <c r="A41" s="36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</v>
      </c>
      <c r="G41" s="14">
        <f>согаз!G41+макс!G41+капитал!G41</f>
        <v>120685978.12310001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132373113.62310001</v>
      </c>
      <c r="K41" s="15"/>
      <c r="L41" s="15"/>
    </row>
    <row r="42" spans="1:12">
      <c r="A42" s="36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9906154.8099999987</v>
      </c>
      <c r="G42" s="14">
        <f>согаз!G42+макс!G42+капитал!G42</f>
        <v>123504957.1823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133411111.9923</v>
      </c>
      <c r="K42" s="15"/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9016177.7999999989</v>
      </c>
      <c r="G43" s="14">
        <f>согаз!G43+макс!G43+капитал!G43</f>
        <v>103950947.6666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112967125.4666</v>
      </c>
      <c r="K43" s="15"/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32692500.82</v>
      </c>
      <c r="G44" s="14">
        <f>согаз!G44+макс!G44+капитал!G44</f>
        <v>138591091.41949999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171283592.23949999</v>
      </c>
      <c r="K44" s="15"/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71806640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71806640</v>
      </c>
      <c r="K45" s="15"/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50319490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50319490</v>
      </c>
      <c r="K46" s="15"/>
      <c r="L46" s="15"/>
    </row>
    <row r="47" spans="1:12" ht="22.5" customHeight="1">
      <c r="A47" s="36">
        <v>40</v>
      </c>
      <c r="B47" s="19">
        <v>670048</v>
      </c>
      <c r="C47" s="18" t="s">
        <v>16</v>
      </c>
      <c r="D47" s="14">
        <f>согаз!D47+макс!D47+капитал!D47</f>
        <v>911940685.91999984</v>
      </c>
      <c r="E47" s="14">
        <f>согаз!E47+макс!E47+капитал!E47</f>
        <v>105871530</v>
      </c>
      <c r="F47" s="14">
        <f>согаз!F47+макс!F47+капитал!F47</f>
        <v>57539619.469999999</v>
      </c>
      <c r="G47" s="14">
        <f>согаз!G47+макс!G47+капитал!G47</f>
        <v>159083387.01999998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1128563692.4099998</v>
      </c>
      <c r="K47" s="15"/>
      <c r="L47" s="15"/>
    </row>
    <row r="48" spans="1:12" ht="21" customHeight="1">
      <c r="A48" s="36">
        <v>41</v>
      </c>
      <c r="B48" s="19">
        <v>670049</v>
      </c>
      <c r="C48" s="18" t="s">
        <v>91</v>
      </c>
      <c r="D48" s="14">
        <f>согаз!D48+макс!D48+капитал!D48</f>
        <v>68691064.590000004</v>
      </c>
      <c r="E48" s="14">
        <f>согаз!E48+макс!E48+капитал!E48</f>
        <v>0</v>
      </c>
      <c r="F48" s="14">
        <f>согаз!F48+макс!F48+капитал!F48</f>
        <v>1846655.16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148074667.31999999</v>
      </c>
      <c r="K48" s="15"/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f>согаз!D49+макс!D49+капитал!D49</f>
        <v>80869646.109999999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84850846.109999999</v>
      </c>
      <c r="K49" s="15"/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102270300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102270300</v>
      </c>
      <c r="K50" s="15"/>
      <c r="L50" s="15"/>
    </row>
    <row r="51" spans="1:12" ht="21.75" customHeight="1">
      <c r="A51" s="36">
        <v>44</v>
      </c>
      <c r="B51" s="20">
        <v>670052</v>
      </c>
      <c r="C51" s="21" t="s">
        <v>92</v>
      </c>
      <c r="D51" s="14">
        <f>согаз!D51+макс!D51+капитал!D51</f>
        <v>69479222.960000008</v>
      </c>
      <c r="E51" s="14">
        <f>согаз!E51+макс!E51+капитал!E51</f>
        <v>0</v>
      </c>
      <c r="F51" s="14">
        <f>согаз!F51+макс!F51+капитал!F51</f>
        <v>32259130.399999999</v>
      </c>
      <c r="G51" s="14">
        <f>согаз!G51+макс!G51+капитал!G51</f>
        <v>454657080.255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556395433.61500001</v>
      </c>
      <c r="K51" s="15"/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f>согаз!D52+макс!D52+капитал!D52</f>
        <v>10603226.33</v>
      </c>
      <c r="E52" s="14">
        <f>согаз!E52+макс!E52+капитал!E52</f>
        <v>0</v>
      </c>
      <c r="F52" s="14">
        <f>согаз!F52+макс!F52+капитал!F52</f>
        <v>11282308.32</v>
      </c>
      <c r="G52" s="14">
        <f>согаз!G52+макс!G52+капитал!G52</f>
        <v>177601744.45379999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199487279.1038</v>
      </c>
      <c r="K52" s="15"/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f>согаз!D53+макс!D53+капитал!D53</f>
        <v>691157949.44000006</v>
      </c>
      <c r="E53" s="14">
        <f>согаз!E53+макс!E53+капитал!E53</f>
        <v>158068396</v>
      </c>
      <c r="F53" s="14">
        <f>согаз!F53+макс!F53+капитал!F53</f>
        <v>0</v>
      </c>
      <c r="G53" s="14">
        <f>согаз!G53+макс!G53+капитал!G53</f>
        <v>72422656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763580605.44000006</v>
      </c>
      <c r="K53" s="15"/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2421005.94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2421005.94</v>
      </c>
      <c r="K54" s="15"/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0</v>
      </c>
      <c r="G55" s="14">
        <f>согаз!G55+макс!G55+капитал!G55</f>
        <v>5942054.9100000001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5942054.9100000001</v>
      </c>
      <c r="K55" s="15"/>
      <c r="L55" s="15"/>
    </row>
    <row r="56" spans="1:12" ht="24.75" customHeight="1">
      <c r="A56" s="36">
        <v>49</v>
      </c>
      <c r="B56" s="19">
        <v>670057</v>
      </c>
      <c r="C56" s="18" t="s">
        <v>93</v>
      </c>
      <c r="D56" s="14">
        <f>согаз!D56+макс!D56+капитал!D56</f>
        <v>359048618.36000001</v>
      </c>
      <c r="E56" s="14">
        <f>согаз!E56+макс!E56+капитал!E56</f>
        <v>53456138</v>
      </c>
      <c r="F56" s="14">
        <f>согаз!F56+макс!F56+капитал!F56</f>
        <v>32636728.49000001</v>
      </c>
      <c r="G56" s="14">
        <f>согаз!G56+макс!G56+капитал!G56</f>
        <v>95455168.428800002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487140515.27880001</v>
      </c>
      <c r="K56" s="15"/>
      <c r="L56" s="15"/>
    </row>
    <row r="57" spans="1:12" ht="35.25" customHeight="1">
      <c r="A57" s="36">
        <v>50</v>
      </c>
      <c r="B57" s="19">
        <v>670059</v>
      </c>
      <c r="C57" s="18" t="s">
        <v>13</v>
      </c>
      <c r="D57" s="14">
        <f>согаз!D57+макс!D57+капитал!D57</f>
        <v>72903519.989999995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8488345.0300000012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81391865.019999996</v>
      </c>
      <c r="K57" s="15"/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2291460.7999999998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2291460.7999999998</v>
      </c>
      <c r="K58" s="15"/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2594021.9000000004</v>
      </c>
      <c r="G59" s="14">
        <f>согаз!G59+макс!G59+капитал!G59</f>
        <v>1269155.3500000001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3863177.2500000005</v>
      </c>
      <c r="K59" s="15"/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801363736.83299148</v>
      </c>
      <c r="I60" s="14">
        <f>согаз!I60+макс!I60+капитал!I60</f>
        <v>0</v>
      </c>
      <c r="J60" s="7">
        <f t="shared" si="0"/>
        <v>801363736.83299148</v>
      </c>
      <c r="K60" s="15"/>
      <c r="L60" s="15"/>
    </row>
    <row r="61" spans="1:12" ht="24.75" customHeight="1">
      <c r="A61" s="36">
        <v>54</v>
      </c>
      <c r="B61" s="19">
        <v>670067</v>
      </c>
      <c r="C61" s="18" t="s">
        <v>51</v>
      </c>
      <c r="D61" s="14">
        <f>согаз!D61+макс!D61+капитал!D61</f>
        <v>2421184.9799999995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17285281.539999999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27912354.52</v>
      </c>
      <c r="K61" s="15"/>
      <c r="L61" s="15"/>
    </row>
    <row r="62" spans="1:12">
      <c r="A62" s="36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5668286.3200000003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5668286.3200000003</v>
      </c>
      <c r="K62" s="15"/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4549854.9899999993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4549854.9899999993</v>
      </c>
      <c r="K63" s="15"/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5600238.2599999998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5600238.2599999998</v>
      </c>
      <c r="K64" s="15"/>
      <c r="L64" s="15"/>
    </row>
    <row r="65" spans="1:12">
      <c r="A65" s="36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  <c r="K65" s="15"/>
      <c r="L65" s="15"/>
    </row>
    <row r="66" spans="1:12">
      <c r="A66" s="36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18481835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18481835</v>
      </c>
      <c r="K66" s="15"/>
      <c r="L66" s="15"/>
    </row>
    <row r="67" spans="1:12">
      <c r="A67" s="36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135582133.91999999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135594395.41999999</v>
      </c>
      <c r="K67" s="15"/>
      <c r="L67" s="15"/>
    </row>
    <row r="68" spans="1:12">
      <c r="A68" s="36">
        <v>61</v>
      </c>
      <c r="B68" s="19">
        <v>670085</v>
      </c>
      <c r="C68" s="24" t="s">
        <v>94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6409694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6409694</v>
      </c>
      <c r="K68" s="15"/>
      <c r="L68" s="15"/>
    </row>
    <row r="69" spans="1:12">
      <c r="A69" s="36">
        <v>62</v>
      </c>
      <c r="B69" s="19">
        <v>670090</v>
      </c>
      <c r="C69" s="18" t="s">
        <v>95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53866750.68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53866750.68</v>
      </c>
      <c r="K69" s="15"/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3381907.1899999995</v>
      </c>
      <c r="G70" s="14">
        <f>согаз!G70+макс!G70+капитал!G70</f>
        <v>14333427.52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  <c r="K70" s="15"/>
      <c r="L70" s="15"/>
    </row>
    <row r="71" spans="1:12">
      <c r="A71" s="36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8398450.120000001</v>
      </c>
      <c r="G71" s="14">
        <f>согаз!G71+макс!G71+капитал!G71</f>
        <v>80701666.564500004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89100116.684500009</v>
      </c>
      <c r="K71" s="15"/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  <c r="K72" s="15"/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  <c r="K73" s="15"/>
      <c r="L73" s="15"/>
    </row>
    <row r="74" spans="1:12" ht="24.75" customHeight="1">
      <c r="A74" s="36">
        <v>67</v>
      </c>
      <c r="B74" s="25">
        <v>670107</v>
      </c>
      <c r="C74" s="27" t="s">
        <v>97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0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0</v>
      </c>
      <c r="K74" s="15"/>
      <c r="L74" s="15"/>
    </row>
    <row r="75" spans="1:12">
      <c r="A75" s="36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738261.10000000009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738261.10000000009</v>
      </c>
      <c r="K75" s="15"/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  <c r="K76" s="15"/>
      <c r="L76" s="15"/>
    </row>
    <row r="77" spans="1:12" ht="42.75" customHeight="1">
      <c r="A77" s="36">
        <v>70</v>
      </c>
      <c r="B77" s="25">
        <v>670125</v>
      </c>
      <c r="C77" s="24" t="s">
        <v>98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65518015.200000003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65518015.200000003</v>
      </c>
      <c r="K77" s="15"/>
      <c r="L77" s="15"/>
    </row>
    <row r="78" spans="1:12">
      <c r="A78" s="36">
        <v>71</v>
      </c>
      <c r="B78" s="22">
        <v>670129</v>
      </c>
      <c r="C78" s="26" t="s">
        <v>79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25137816.990000002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25137816.990000002</v>
      </c>
      <c r="K78" s="15"/>
      <c r="L78" s="15"/>
    </row>
    <row r="79" spans="1:12">
      <c r="A79" s="36">
        <v>72</v>
      </c>
      <c r="B79" s="22">
        <v>670131</v>
      </c>
      <c r="C79" s="26" t="s">
        <v>99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249073.69999999998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249073.69999999998</v>
      </c>
      <c r="K79" s="15"/>
      <c r="L79" s="15"/>
    </row>
    <row r="80" spans="1:12">
      <c r="A80" s="36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  <c r="K80" s="15"/>
      <c r="L80" s="15"/>
    </row>
    <row r="81" spans="1:12">
      <c r="A81" s="36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5049175.01</v>
      </c>
      <c r="G81" s="14">
        <f>согаз!G81+макс!G81+капитал!G81</f>
        <v>20440720.388700001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25489895.398699999</v>
      </c>
      <c r="K81" s="15"/>
      <c r="L81" s="15"/>
    </row>
    <row r="82" spans="1:12">
      <c r="A82" s="36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13704322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13704322</v>
      </c>
      <c r="K82" s="15"/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16821653.66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16821653.66</v>
      </c>
      <c r="K83" s="15"/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  <c r="K84" s="15"/>
      <c r="L84" s="15"/>
    </row>
    <row r="85" spans="1:12">
      <c r="A85" s="36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5414287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5414287</v>
      </c>
      <c r="K85" s="15"/>
      <c r="L85" s="15"/>
    </row>
    <row r="86" spans="1:12">
      <c r="A86" s="36">
        <v>79</v>
      </c>
      <c r="B86" s="17">
        <v>670147</v>
      </c>
      <c r="C86" s="29" t="s">
        <v>70</v>
      </c>
      <c r="D86" s="14">
        <f>согаз!D86+макс!D86+капитал!D86</f>
        <v>64825283.280000001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1547938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66373221.280000001</v>
      </c>
      <c r="K86" s="15"/>
      <c r="L86" s="15"/>
    </row>
    <row r="87" spans="1:12">
      <c r="A87" s="36">
        <v>80</v>
      </c>
      <c r="B87" s="17">
        <v>670148</v>
      </c>
      <c r="C87" s="30" t="s">
        <v>100</v>
      </c>
      <c r="D87" s="14">
        <f>согаз!D87+макс!D87+капитал!D87</f>
        <v>13855310.07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13855310.07</v>
      </c>
      <c r="K87" s="15"/>
      <c r="L87" s="15"/>
    </row>
    <row r="88" spans="1:12">
      <c r="A88" s="36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0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0</v>
      </c>
      <c r="K88" s="15"/>
      <c r="L88" s="15"/>
    </row>
    <row r="89" spans="1:12">
      <c r="A89" s="36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0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0</v>
      </c>
      <c r="K89" s="15"/>
      <c r="L89" s="15"/>
    </row>
    <row r="90" spans="1:12">
      <c r="A90" s="36">
        <v>83</v>
      </c>
      <c r="B90" s="17">
        <v>670155</v>
      </c>
      <c r="C90" s="29" t="s">
        <v>101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5427643.6200000001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5427643.6200000001</v>
      </c>
      <c r="K90" s="15"/>
      <c r="L90" s="15"/>
    </row>
    <row r="91" spans="1:12" ht="30">
      <c r="A91" s="36">
        <v>84</v>
      </c>
      <c r="B91" s="17">
        <v>670156</v>
      </c>
      <c r="C91" s="24" t="s">
        <v>96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0</v>
      </c>
      <c r="G91" s="14">
        <f>согаз!G91+макс!G91+капитал!G91</f>
        <v>6901960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6901960</v>
      </c>
      <c r="K91" s="15"/>
      <c r="L91" s="15"/>
    </row>
    <row r="92" spans="1:12" ht="21.75" customHeight="1">
      <c r="A92" s="36">
        <v>85</v>
      </c>
      <c r="B92" s="17">
        <v>670157</v>
      </c>
      <c r="C92" s="18" t="s">
        <v>102</v>
      </c>
      <c r="D92" s="14">
        <f>согаз!D92+макс!D92+капитал!D92</f>
        <v>205074469.46000004</v>
      </c>
      <c r="E92" s="14">
        <f>согаз!E92+макс!E92+капитал!E92</f>
        <v>0</v>
      </c>
      <c r="F92" s="14">
        <f>согаз!F92+макс!F92+капитал!F92</f>
        <v>23411411.380000003</v>
      </c>
      <c r="G92" s="14">
        <f>согаз!G92+макс!G92+капитал!G92</f>
        <v>321273083.16550004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549758964.00550008</v>
      </c>
      <c r="K92" s="15"/>
      <c r="L92" s="15"/>
    </row>
    <row r="93" spans="1:12">
      <c r="A93" s="36"/>
      <c r="B93" s="16"/>
      <c r="C93" s="11" t="s">
        <v>84</v>
      </c>
      <c r="D93" s="7">
        <f>SUM(D8:D92)</f>
        <v>5572225777.829999</v>
      </c>
      <c r="E93" s="7">
        <f t="shared" ref="E93:J93" si="2">SUM(E8:E92)</f>
        <v>708236170</v>
      </c>
      <c r="F93" s="7">
        <f>SUM(F8:F92)</f>
        <v>1510426064.0800002</v>
      </c>
      <c r="G93" s="7">
        <f>SUM(G8:G92)</f>
        <v>5275335581.1567001</v>
      </c>
      <c r="H93" s="7">
        <f t="shared" si="2"/>
        <v>825903586.68999994</v>
      </c>
      <c r="I93" s="7">
        <f t="shared" si="2"/>
        <v>14630720</v>
      </c>
      <c r="J93" s="7">
        <f t="shared" si="2"/>
        <v>13198521729.756704</v>
      </c>
      <c r="K93" s="15"/>
      <c r="L93" s="15"/>
    </row>
    <row r="94" spans="1:12">
      <c r="A94" s="37"/>
      <c r="B94" s="16"/>
      <c r="C94" s="11" t="s">
        <v>85</v>
      </c>
      <c r="D94" s="7">
        <v>627676497.16999996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2"/>
      <c r="J94" s="7">
        <f>H94+G94+F94+D94</f>
        <v>829185100.00460744</v>
      </c>
      <c r="K94" s="15"/>
      <c r="L94" s="15"/>
    </row>
    <row r="95" spans="1:12">
      <c r="A95" s="36"/>
      <c r="B95" s="16"/>
      <c r="C95" s="11" t="s">
        <v>86</v>
      </c>
      <c r="D95" s="7">
        <f>D93+D94</f>
        <v>6199902274.999999</v>
      </c>
      <c r="E95" s="7">
        <f t="shared" ref="E95:J95" si="3">E93+E94</f>
        <v>708236170</v>
      </c>
      <c r="F95" s="7">
        <f t="shared" si="3"/>
        <v>1591795017.9991646</v>
      </c>
      <c r="G95" s="7">
        <f t="shared" si="3"/>
        <v>5374403247.7623606</v>
      </c>
      <c r="H95" s="7">
        <f t="shared" si="3"/>
        <v>846975568.99978256</v>
      </c>
      <c r="I95" s="7">
        <f t="shared" si="3"/>
        <v>14630720</v>
      </c>
      <c r="J95" s="7">
        <f t="shared" si="3"/>
        <v>14027706829.761312</v>
      </c>
      <c r="K95" s="15"/>
      <c r="L95" s="15"/>
    </row>
    <row r="96" spans="1:12">
      <c r="J96" s="9"/>
      <c r="K96" s="15"/>
    </row>
    <row r="97" spans="4:10">
      <c r="D97" s="32"/>
      <c r="E97" s="32"/>
      <c r="F97" s="32"/>
      <c r="G97" s="32"/>
      <c r="H97" s="32"/>
      <c r="I97" s="32"/>
      <c r="J97" s="32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tabSelected="1" zoomScale="70" zoomScaleNormal="7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M97" sqref="M97"/>
    </sheetView>
  </sheetViews>
  <sheetFormatPr defaultColWidth="8.85546875" defaultRowHeight="18.75"/>
  <cols>
    <col min="1" max="1" width="8.28515625" style="35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11.28515625" style="3" customWidth="1"/>
    <col min="12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5" t="s">
        <v>78</v>
      </c>
      <c r="I1" s="45"/>
      <c r="J1" s="45"/>
    </row>
    <row r="2" spans="1:10" ht="18.75" customHeight="1">
      <c r="A2" s="39"/>
      <c r="B2" s="1"/>
      <c r="C2" s="50" t="str">
        <f>свод!C2</f>
        <v>Утверждено на заседании Комиссии по разработке Территориальной программы ОМС от 27.04.2023 года</v>
      </c>
      <c r="D2" s="50"/>
      <c r="E2" s="50"/>
      <c r="F2" s="50"/>
      <c r="G2" s="50"/>
      <c r="H2" s="50"/>
      <c r="I2" s="50"/>
      <c r="J2" s="50"/>
    </row>
    <row r="3" spans="1:10">
      <c r="A3" s="40"/>
      <c r="B3" s="4"/>
      <c r="C3" s="4"/>
      <c r="D3" s="4"/>
      <c r="E3" s="4"/>
      <c r="F3" s="8"/>
      <c r="G3" s="8"/>
      <c r="H3" s="45"/>
      <c r="I3" s="45"/>
      <c r="J3" s="45"/>
    </row>
    <row r="4" spans="1:10">
      <c r="A4" s="40"/>
      <c r="B4" s="4"/>
      <c r="C4" s="46" t="str">
        <f>свод!C4</f>
        <v>Стоимость медицинской помощи в разрезе медицинских и страховых медицинских организаций на 2023 год</v>
      </c>
      <c r="D4" s="46"/>
      <c r="E4" s="46"/>
      <c r="F4" s="46"/>
      <c r="G4" s="46"/>
      <c r="H4" s="46"/>
      <c r="I4" s="46"/>
      <c r="J4" s="46"/>
    </row>
    <row r="5" spans="1:10" ht="24" customHeight="1">
      <c r="A5" s="46"/>
      <c r="B5" s="46"/>
      <c r="C5" s="46"/>
      <c r="D5" s="46"/>
      <c r="E5" s="46"/>
      <c r="F5" s="46"/>
      <c r="G5" s="46"/>
      <c r="H5" s="46"/>
      <c r="I5" s="41"/>
      <c r="J5" s="10" t="s">
        <v>74</v>
      </c>
    </row>
    <row r="6" spans="1:10" ht="21.6" customHeight="1">
      <c r="A6" s="44" t="s">
        <v>1</v>
      </c>
      <c r="B6" s="44" t="s">
        <v>82</v>
      </c>
      <c r="C6" s="47" t="s">
        <v>75</v>
      </c>
      <c r="D6" s="48"/>
      <c r="E6" s="48"/>
      <c r="F6" s="48"/>
      <c r="G6" s="48"/>
      <c r="H6" s="48"/>
      <c r="I6" s="48"/>
      <c r="J6" s="49"/>
    </row>
    <row r="7" spans="1:10" ht="135" customHeight="1">
      <c r="A7" s="44"/>
      <c r="B7" s="44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105</v>
      </c>
      <c r="J7" s="6" t="s">
        <v>83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3025712</v>
      </c>
      <c r="H8" s="14"/>
      <c r="I8" s="14"/>
      <c r="J8" s="7">
        <f>D8+F8+G8+H8+I8</f>
        <v>3025712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275921272.85000002</v>
      </c>
      <c r="E9" s="14">
        <v>52014053</v>
      </c>
      <c r="F9" s="14">
        <v>13358044.689999999</v>
      </c>
      <c r="G9" s="14">
        <v>19576085.71244498</v>
      </c>
      <c r="H9" s="14"/>
      <c r="I9" s="14">
        <v>1497400</v>
      </c>
      <c r="J9" s="7">
        <f t="shared" ref="J9:J72" si="0">D9+F9+G9+H9+I9</f>
        <v>310352803.25244498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33729615.389999993</v>
      </c>
      <c r="E10" s="14">
        <v>650883</v>
      </c>
      <c r="F10" s="14">
        <v>9582569.7800000012</v>
      </c>
      <c r="G10" s="14">
        <v>7881083.0309000006</v>
      </c>
      <c r="H10" s="14"/>
      <c r="I10" s="14">
        <v>1413410</v>
      </c>
      <c r="J10" s="7">
        <f t="shared" si="0"/>
        <v>52606678.200899996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13722310</v>
      </c>
      <c r="H11" s="14"/>
      <c r="I11" s="14"/>
      <c r="J11" s="7">
        <f t="shared" si="0"/>
        <v>13722310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122473613.70999998</v>
      </c>
      <c r="E12" s="14">
        <v>21758756</v>
      </c>
      <c r="F12" s="14">
        <v>133684144.47</v>
      </c>
      <c r="G12" s="14">
        <v>19952550.208799999</v>
      </c>
      <c r="H12" s="14"/>
      <c r="I12" s="14"/>
      <c r="J12" s="7">
        <f t="shared" si="0"/>
        <v>276110308.38879997</v>
      </c>
    </row>
    <row r="13" spans="1:10" ht="32.25" customHeight="1">
      <c r="A13" s="36">
        <v>6</v>
      </c>
      <c r="B13" s="17">
        <v>670006</v>
      </c>
      <c r="C13" s="18" t="s">
        <v>47</v>
      </c>
      <c r="D13" s="14">
        <v>4474277.26</v>
      </c>
      <c r="E13" s="14"/>
      <c r="F13" s="14">
        <v>0</v>
      </c>
      <c r="G13" s="14">
        <v>0</v>
      </c>
      <c r="H13" s="14"/>
      <c r="I13" s="14"/>
      <c r="J13" s="7">
        <f t="shared" si="0"/>
        <v>4474277.26</v>
      </c>
    </row>
    <row r="14" spans="1:10" ht="30" customHeight="1">
      <c r="A14" s="36">
        <v>7</v>
      </c>
      <c r="B14" s="17">
        <v>670008</v>
      </c>
      <c r="C14" s="18" t="s">
        <v>87</v>
      </c>
      <c r="D14" s="14">
        <v>0</v>
      </c>
      <c r="E14" s="14"/>
      <c r="F14" s="14">
        <v>0</v>
      </c>
      <c r="G14" s="14">
        <v>5717270</v>
      </c>
      <c r="H14" s="14"/>
      <c r="I14" s="14"/>
      <c r="J14" s="7">
        <f t="shared" si="0"/>
        <v>5717270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4643550</v>
      </c>
      <c r="H15" s="14"/>
      <c r="I15" s="14"/>
      <c r="J15" s="7">
        <f t="shared" si="0"/>
        <v>4643550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4233850</v>
      </c>
      <c r="H16" s="43"/>
      <c r="I16" s="43"/>
      <c r="J16" s="7">
        <f t="shared" si="0"/>
        <v>4233850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4760170</v>
      </c>
      <c r="H17" s="14"/>
      <c r="I17" s="14"/>
      <c r="J17" s="7">
        <f t="shared" si="0"/>
        <v>4760170</v>
      </c>
    </row>
    <row r="18" spans="1:10" ht="19.5" customHeight="1">
      <c r="A18" s="36">
        <v>11</v>
      </c>
      <c r="B18" s="19">
        <v>670012</v>
      </c>
      <c r="C18" s="18" t="s">
        <v>88</v>
      </c>
      <c r="D18" s="14">
        <v>0</v>
      </c>
      <c r="E18" s="14"/>
      <c r="F18" s="14">
        <v>0</v>
      </c>
      <c r="G18" s="14">
        <v>30728549.743839148</v>
      </c>
      <c r="H18" s="14">
        <v>5021543.8027502447</v>
      </c>
      <c r="I18" s="14"/>
      <c r="J18" s="7">
        <f t="shared" si="0"/>
        <v>35750093.546589389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7044339.9799999986</v>
      </c>
      <c r="E19" s="14"/>
      <c r="F19" s="14">
        <v>4270760.2300000004</v>
      </c>
      <c r="G19" s="14">
        <v>20300735.885490954</v>
      </c>
      <c r="H19" s="14"/>
      <c r="I19" s="14"/>
      <c r="J19" s="7">
        <f t="shared" si="0"/>
        <v>31615836.095490955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1996079.9899999995</v>
      </c>
      <c r="E20" s="14"/>
      <c r="F20" s="14">
        <v>645049.04</v>
      </c>
      <c r="G20" s="14">
        <v>3291203.2217264036</v>
      </c>
      <c r="H20" s="14"/>
      <c r="I20" s="14"/>
      <c r="J20" s="7">
        <f t="shared" si="0"/>
        <v>5932332.2517264029</v>
      </c>
    </row>
    <row r="21" spans="1:10">
      <c r="A21" s="36">
        <v>14</v>
      </c>
      <c r="B21" s="19">
        <v>670017</v>
      </c>
      <c r="C21" s="18" t="s">
        <v>30</v>
      </c>
      <c r="D21" s="14">
        <v>7709596.0899999999</v>
      </c>
      <c r="E21" s="14"/>
      <c r="F21" s="14">
        <v>3611274.3499999996</v>
      </c>
      <c r="G21" s="14">
        <v>21823724.537108872</v>
      </c>
      <c r="H21" s="14"/>
      <c r="I21" s="14"/>
      <c r="J21" s="7">
        <f t="shared" si="0"/>
        <v>33144594.977108873</v>
      </c>
    </row>
    <row r="22" spans="1:10">
      <c r="A22" s="36">
        <v>15</v>
      </c>
      <c r="B22" s="19">
        <v>670018</v>
      </c>
      <c r="C22" s="18" t="s">
        <v>31</v>
      </c>
      <c r="D22" s="14">
        <v>712764.05</v>
      </c>
      <c r="E22" s="14"/>
      <c r="F22" s="14">
        <v>303663.62000000005</v>
      </c>
      <c r="G22" s="14">
        <v>3900417.3709619995</v>
      </c>
      <c r="H22" s="14"/>
      <c r="I22" s="14"/>
      <c r="J22" s="7">
        <f t="shared" si="0"/>
        <v>4916845.0409619994</v>
      </c>
    </row>
    <row r="23" spans="1:10">
      <c r="A23" s="36">
        <v>16</v>
      </c>
      <c r="B23" s="19">
        <v>670019</v>
      </c>
      <c r="C23" s="18" t="s">
        <v>32</v>
      </c>
      <c r="D23" s="14">
        <v>0</v>
      </c>
      <c r="E23" s="14"/>
      <c r="F23" s="14">
        <v>0</v>
      </c>
      <c r="G23" s="14">
        <v>39854.195900000006</v>
      </c>
      <c r="H23" s="14"/>
      <c r="I23" s="14"/>
      <c r="J23" s="7">
        <f t="shared" si="0"/>
        <v>39854.195900000006</v>
      </c>
    </row>
    <row r="24" spans="1:10" ht="22.7" customHeight="1">
      <c r="A24" s="36">
        <v>17</v>
      </c>
      <c r="B24" s="19">
        <v>670020</v>
      </c>
      <c r="C24" s="18" t="s">
        <v>104</v>
      </c>
      <c r="D24" s="14">
        <v>446537.8</v>
      </c>
      <c r="E24" s="14"/>
      <c r="F24" s="14">
        <v>593468.98</v>
      </c>
      <c r="G24" s="14">
        <v>2758528.8038173872</v>
      </c>
      <c r="H24" s="14"/>
      <c r="I24" s="14"/>
      <c r="J24" s="7">
        <f t="shared" si="0"/>
        <v>3798535.583817387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0</v>
      </c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6">
        <v>19</v>
      </c>
      <c r="B26" s="19">
        <v>670022</v>
      </c>
      <c r="C26" s="18" t="s">
        <v>34</v>
      </c>
      <c r="D26" s="14">
        <v>616470.69000000006</v>
      </c>
      <c r="E26" s="14"/>
      <c r="F26" s="14">
        <v>329077.08000000007</v>
      </c>
      <c r="G26" s="14">
        <v>3095487.7956531402</v>
      </c>
      <c r="H26" s="14"/>
      <c r="I26" s="14"/>
      <c r="J26" s="7">
        <f t="shared" si="0"/>
        <v>4041035.5656531402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7277839.8500000015</v>
      </c>
      <c r="E27" s="14"/>
      <c r="F27" s="14">
        <v>2683054.21</v>
      </c>
      <c r="G27" s="14">
        <v>25120732.919839285</v>
      </c>
      <c r="H27" s="14"/>
      <c r="I27" s="14"/>
      <c r="J27" s="7">
        <f t="shared" si="0"/>
        <v>35081626.979839288</v>
      </c>
    </row>
    <row r="28" spans="1:10" ht="36" customHeight="1">
      <c r="A28" s="36">
        <v>21</v>
      </c>
      <c r="B28" s="19">
        <v>670024</v>
      </c>
      <c r="C28" s="18" t="s">
        <v>89</v>
      </c>
      <c r="D28" s="14">
        <v>1358268.04</v>
      </c>
      <c r="E28" s="14"/>
      <c r="F28" s="14">
        <v>955129.04</v>
      </c>
      <c r="G28" s="14">
        <v>7384228.2802923359</v>
      </c>
      <c r="H28" s="14"/>
      <c r="I28" s="14"/>
      <c r="J28" s="7">
        <f t="shared" si="0"/>
        <v>9697625.360292336</v>
      </c>
    </row>
    <row r="29" spans="1:10" ht="36" customHeight="1">
      <c r="A29" s="36">
        <v>22</v>
      </c>
      <c r="B29" s="19">
        <v>670026</v>
      </c>
      <c r="C29" s="18" t="s">
        <v>80</v>
      </c>
      <c r="D29" s="14">
        <v>2704433.3899999992</v>
      </c>
      <c r="E29" s="14"/>
      <c r="F29" s="14">
        <v>1417545.2700000003</v>
      </c>
      <c r="G29" s="14">
        <v>8887421.5067776442</v>
      </c>
      <c r="H29" s="14"/>
      <c r="I29" s="14"/>
      <c r="J29" s="7">
        <f t="shared" si="0"/>
        <v>13009400.166777644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27481657.90000001</v>
      </c>
      <c r="E30" s="14"/>
      <c r="F30" s="14">
        <v>3092904.9999999995</v>
      </c>
      <c r="G30" s="14">
        <v>42091620.322991937</v>
      </c>
      <c r="H30" s="14"/>
      <c r="I30" s="14"/>
      <c r="J30" s="7">
        <f t="shared" si="0"/>
        <v>72666183.222991943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17363681.879999995</v>
      </c>
      <c r="E31" s="14"/>
      <c r="F31" s="14">
        <v>7805511.7800000003</v>
      </c>
      <c r="G31" s="14">
        <v>31927061.050471149</v>
      </c>
      <c r="H31" s="14"/>
      <c r="I31" s="14"/>
      <c r="J31" s="7">
        <f t="shared" si="0"/>
        <v>57096254.710471146</v>
      </c>
    </row>
    <row r="32" spans="1:10" ht="21" customHeight="1">
      <c r="A32" s="36">
        <v>25</v>
      </c>
      <c r="B32" s="20">
        <v>670029</v>
      </c>
      <c r="C32" s="21" t="s">
        <v>90</v>
      </c>
      <c r="D32" s="14">
        <v>12685690.920000002</v>
      </c>
      <c r="E32" s="14"/>
      <c r="F32" s="14">
        <v>3525016.7</v>
      </c>
      <c r="G32" s="14">
        <v>19912196.831922702</v>
      </c>
      <c r="H32" s="14"/>
      <c r="I32" s="14"/>
      <c r="J32" s="7">
        <f t="shared" si="0"/>
        <v>36122904.4519227</v>
      </c>
    </row>
    <row r="33" spans="1:10">
      <c r="A33" s="36">
        <v>26</v>
      </c>
      <c r="B33" s="19">
        <v>670030</v>
      </c>
      <c r="C33" s="18" t="s">
        <v>103</v>
      </c>
      <c r="D33" s="14">
        <v>981500.41</v>
      </c>
      <c r="E33" s="14"/>
      <c r="F33" s="14">
        <v>202545.37999999998</v>
      </c>
      <c r="G33" s="14">
        <v>1707809.542267611</v>
      </c>
      <c r="H33" s="14"/>
      <c r="I33" s="14"/>
      <c r="J33" s="7">
        <f t="shared" si="0"/>
        <v>2891855.3322676113</v>
      </c>
    </row>
    <row r="34" spans="1:10">
      <c r="A34" s="36">
        <v>27</v>
      </c>
      <c r="B34" s="19">
        <v>670033</v>
      </c>
      <c r="C34" s="18" t="s">
        <v>42</v>
      </c>
      <c r="D34" s="14">
        <v>528489.80000000005</v>
      </c>
      <c r="E34" s="14"/>
      <c r="F34" s="14">
        <v>83682</v>
      </c>
      <c r="G34" s="14">
        <v>1265400.172122898</v>
      </c>
      <c r="H34" s="14"/>
      <c r="I34" s="14"/>
      <c r="J34" s="7">
        <f t="shared" si="0"/>
        <v>1877571.9721228981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46828.21</v>
      </c>
      <c r="E35" s="14"/>
      <c r="F35" s="14">
        <v>28855.86</v>
      </c>
      <c r="G35" s="14">
        <v>85775.352122772281</v>
      </c>
      <c r="H35" s="14"/>
      <c r="I35" s="14"/>
      <c r="J35" s="7">
        <f t="shared" si="0"/>
        <v>161459.42212277229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18035196.690000001</v>
      </c>
      <c r="E36" s="14"/>
      <c r="F36" s="14">
        <v>2697061.3000000003</v>
      </c>
      <c r="G36" s="14">
        <v>29905376.908449803</v>
      </c>
      <c r="H36" s="14"/>
      <c r="I36" s="14"/>
      <c r="J36" s="7">
        <f t="shared" si="0"/>
        <v>50637634.898449808</v>
      </c>
    </row>
    <row r="37" spans="1:10">
      <c r="A37" s="36">
        <v>30</v>
      </c>
      <c r="B37" s="19">
        <v>670037</v>
      </c>
      <c r="C37" s="18" t="s">
        <v>36</v>
      </c>
      <c r="D37" s="14">
        <v>36887.82</v>
      </c>
      <c r="E37" s="14"/>
      <c r="F37" s="14">
        <v>141393.73000000001</v>
      </c>
      <c r="G37" s="14">
        <v>253680.20629999996</v>
      </c>
      <c r="H37" s="14"/>
      <c r="I37" s="14"/>
      <c r="J37" s="7">
        <f t="shared" si="0"/>
        <v>431961.75630000001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3183763.22</v>
      </c>
      <c r="G38" s="14">
        <v>59094745.284203961</v>
      </c>
      <c r="H38" s="14"/>
      <c r="I38" s="14"/>
      <c r="J38" s="7">
        <f t="shared" si="0"/>
        <v>62278508.50420396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7200487.129999999</v>
      </c>
      <c r="G39" s="14">
        <v>36528173.739089593</v>
      </c>
      <c r="H39" s="14"/>
      <c r="I39" s="14"/>
      <c r="J39" s="7">
        <f t="shared" si="0"/>
        <v>43728660.869089589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1406122.42</v>
      </c>
      <c r="G40" s="14">
        <v>41860386.575235136</v>
      </c>
      <c r="H40" s="14"/>
      <c r="I40" s="14"/>
      <c r="J40" s="7">
        <f t="shared" si="0"/>
        <v>43266508.995235138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1548117.01</v>
      </c>
      <c r="G41" s="14">
        <v>22426520.198800273</v>
      </c>
      <c r="H41" s="14"/>
      <c r="I41" s="14"/>
      <c r="J41" s="7">
        <f t="shared" si="0"/>
        <v>23974637.208800275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3049824.3399999994</v>
      </c>
      <c r="G42" s="14">
        <v>33518506.503672644</v>
      </c>
      <c r="H42" s="14"/>
      <c r="I42" s="14"/>
      <c r="J42" s="7">
        <f t="shared" si="0"/>
        <v>36568330.843672641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3317275.6699999995</v>
      </c>
      <c r="G43" s="14">
        <v>28149628.342852537</v>
      </c>
      <c r="H43" s="14"/>
      <c r="I43" s="14"/>
      <c r="J43" s="7">
        <f t="shared" si="0"/>
        <v>31466904.012852535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8830283.6999999993</v>
      </c>
      <c r="G44" s="14">
        <v>35944642.955809668</v>
      </c>
      <c r="H44" s="14"/>
      <c r="I44" s="14"/>
      <c r="J44" s="7">
        <f t="shared" si="0"/>
        <v>44774926.655809671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15068800</v>
      </c>
      <c r="H45" s="14"/>
      <c r="I45" s="14"/>
      <c r="J45" s="7">
        <f t="shared" si="0"/>
        <v>15068800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11551500</v>
      </c>
      <c r="H46" s="14"/>
      <c r="I46" s="14"/>
      <c r="J46" s="7">
        <f t="shared" si="0"/>
        <v>11551500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201388604.63999999</v>
      </c>
      <c r="E47" s="14">
        <v>23372200</v>
      </c>
      <c r="F47" s="14">
        <v>11141050.08</v>
      </c>
      <c r="G47" s="14">
        <v>36762096.981899992</v>
      </c>
      <c r="H47" s="14"/>
      <c r="I47" s="14"/>
      <c r="J47" s="7">
        <f t="shared" si="0"/>
        <v>249291751.70190001</v>
      </c>
    </row>
    <row r="48" spans="1:10" ht="21" customHeight="1">
      <c r="A48" s="36">
        <v>41</v>
      </c>
      <c r="B48" s="19">
        <v>670049</v>
      </c>
      <c r="C48" s="18" t="s">
        <v>91</v>
      </c>
      <c r="D48" s="14">
        <v>13353814.43</v>
      </c>
      <c r="E48" s="14"/>
      <c r="F48" s="14">
        <v>575554.28</v>
      </c>
      <c r="G48" s="14">
        <v>21769562.052200001</v>
      </c>
      <c r="H48" s="14"/>
      <c r="I48" s="14"/>
      <c r="J48" s="7">
        <f t="shared" si="0"/>
        <v>35698930.762199998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21897555.489999998</v>
      </c>
      <c r="E49" s="14"/>
      <c r="F49" s="14">
        <v>0</v>
      </c>
      <c r="G49" s="14">
        <v>1055018</v>
      </c>
      <c r="H49" s="14"/>
      <c r="I49" s="14"/>
      <c r="J49" s="7">
        <f t="shared" si="0"/>
        <v>22952573.489999998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22273196</v>
      </c>
      <c r="H50" s="14"/>
      <c r="I50" s="14"/>
      <c r="J50" s="7">
        <f t="shared" si="0"/>
        <v>22273196</v>
      </c>
    </row>
    <row r="51" spans="1:10" ht="21.75" customHeight="1">
      <c r="A51" s="36">
        <v>44</v>
      </c>
      <c r="B51" s="20">
        <v>670052</v>
      </c>
      <c r="C51" s="21" t="s">
        <v>92</v>
      </c>
      <c r="D51" s="14">
        <v>8823168.9100000001</v>
      </c>
      <c r="E51" s="14"/>
      <c r="F51" s="14">
        <v>8598869.4000000004</v>
      </c>
      <c r="G51" s="14">
        <v>103875763.79273938</v>
      </c>
      <c r="H51" s="14"/>
      <c r="I51" s="14"/>
      <c r="J51" s="7">
        <f t="shared" si="0"/>
        <v>121297802.10273938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2207030.8200000003</v>
      </c>
      <c r="E52" s="14"/>
      <c r="F52" s="14">
        <v>5147885.71</v>
      </c>
      <c r="G52" s="14">
        <v>56506776.550506219</v>
      </c>
      <c r="H52" s="14"/>
      <c r="I52" s="14"/>
      <c r="J52" s="7">
        <f t="shared" si="0"/>
        <v>63861693.08050622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171363688.44</v>
      </c>
      <c r="E53" s="14">
        <v>43366077</v>
      </c>
      <c r="F53" s="14">
        <v>0</v>
      </c>
      <c r="G53" s="14">
        <v>18337153.617899999</v>
      </c>
      <c r="H53" s="14"/>
      <c r="I53" s="14"/>
      <c r="J53" s="7">
        <f t="shared" si="0"/>
        <v>189700842.05790001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568914.80790000001</v>
      </c>
      <c r="H54" s="14"/>
      <c r="I54" s="14"/>
      <c r="J54" s="7">
        <f t="shared" si="0"/>
        <v>568914.80790000001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0</v>
      </c>
      <c r="G55" s="14">
        <v>2166446.3424000004</v>
      </c>
      <c r="H55" s="14"/>
      <c r="I55" s="14"/>
      <c r="J55" s="7">
        <f t="shared" si="0"/>
        <v>2166446.3424000004</v>
      </c>
    </row>
    <row r="56" spans="1:10" ht="30.6" customHeight="1">
      <c r="A56" s="36">
        <v>49</v>
      </c>
      <c r="B56" s="19">
        <v>670057</v>
      </c>
      <c r="C56" s="18" t="s">
        <v>93</v>
      </c>
      <c r="D56" s="14">
        <v>96372575.880000025</v>
      </c>
      <c r="E56" s="14">
        <v>24207042</v>
      </c>
      <c r="F56" s="14">
        <v>6897725.1300000018</v>
      </c>
      <c r="G56" s="14">
        <v>26711436.120727781</v>
      </c>
      <c r="H56" s="14"/>
      <c r="I56" s="14"/>
      <c r="J56" s="7">
        <f t="shared" si="0"/>
        <v>129981737.1307278</v>
      </c>
    </row>
    <row r="57" spans="1:10" ht="34.5" customHeight="1">
      <c r="A57" s="36">
        <v>50</v>
      </c>
      <c r="B57" s="19">
        <v>670059</v>
      </c>
      <c r="C57" s="18" t="s">
        <v>13</v>
      </c>
      <c r="D57" s="14">
        <v>14372220.539999999</v>
      </c>
      <c r="E57" s="14"/>
      <c r="F57" s="14">
        <v>0</v>
      </c>
      <c r="G57" s="14">
        <v>1750490.4963000002</v>
      </c>
      <c r="H57" s="14"/>
      <c r="I57" s="14"/>
      <c r="J57" s="7">
        <f t="shared" si="0"/>
        <v>16122711.0363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456467.05650000001</v>
      </c>
      <c r="H58" s="14"/>
      <c r="I58" s="14"/>
      <c r="J58" s="7">
        <f t="shared" si="0"/>
        <v>456467.05650000001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480931.06000000006</v>
      </c>
      <c r="G59" s="14">
        <v>233577.69</v>
      </c>
      <c r="H59" s="14"/>
      <c r="I59" s="14"/>
      <c r="J59" s="7">
        <f t="shared" si="0"/>
        <v>714508.75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143695510.66715044</v>
      </c>
      <c r="I60" s="14"/>
      <c r="J60" s="7">
        <f t="shared" si="0"/>
        <v>143695510.66715044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534184.99</v>
      </c>
      <c r="E61" s="14"/>
      <c r="F61" s="14">
        <v>2625884.1600000001</v>
      </c>
      <c r="G61" s="14">
        <v>3710598.1335999998</v>
      </c>
      <c r="H61" s="14"/>
      <c r="I61" s="14"/>
      <c r="J61" s="7">
        <f t="shared" si="0"/>
        <v>6870667.2836000007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886390.77</v>
      </c>
      <c r="G62" s="14">
        <v>0</v>
      </c>
      <c r="H62" s="14"/>
      <c r="I62" s="14"/>
      <c r="J62" s="7">
        <f t="shared" si="0"/>
        <v>886390.77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2191.6136999999999</v>
      </c>
      <c r="H63" s="14"/>
      <c r="I63" s="14"/>
      <c r="J63" s="7">
        <f t="shared" si="0"/>
        <v>2191.6136999999999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1511311.35</v>
      </c>
      <c r="G64" s="14">
        <v>0</v>
      </c>
      <c r="H64" s="14"/>
      <c r="I64" s="14"/>
      <c r="J64" s="7">
        <f t="shared" si="0"/>
        <v>1511311.35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1540540</v>
      </c>
      <c r="H65" s="14"/>
      <c r="I65" s="14"/>
      <c r="J65" s="7">
        <f t="shared" si="0"/>
        <v>1540540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4494569</v>
      </c>
      <c r="H66" s="14"/>
      <c r="I66" s="14"/>
      <c r="J66" s="7">
        <f t="shared" si="0"/>
        <v>4494569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28044518.77</v>
      </c>
      <c r="G67" s="14">
        <v>2454.7523000000001</v>
      </c>
      <c r="H67" s="14"/>
      <c r="I67" s="14"/>
      <c r="J67" s="7">
        <f t="shared" si="0"/>
        <v>28046973.522300001</v>
      </c>
    </row>
    <row r="68" spans="1:10">
      <c r="A68" s="36">
        <v>61</v>
      </c>
      <c r="B68" s="19">
        <v>670085</v>
      </c>
      <c r="C68" s="24" t="s">
        <v>94</v>
      </c>
      <c r="D68" s="14">
        <v>0</v>
      </c>
      <c r="E68" s="14"/>
      <c r="F68" s="14">
        <v>0</v>
      </c>
      <c r="G68" s="14">
        <v>2010637</v>
      </c>
      <c r="H68" s="14"/>
      <c r="I68" s="14"/>
      <c r="J68" s="7">
        <f t="shared" si="0"/>
        <v>2010637</v>
      </c>
    </row>
    <row r="69" spans="1:10">
      <c r="A69" s="36">
        <v>62</v>
      </c>
      <c r="B69" s="19">
        <v>670090</v>
      </c>
      <c r="C69" s="18" t="s">
        <v>95</v>
      </c>
      <c r="D69" s="14">
        <v>0</v>
      </c>
      <c r="E69" s="14"/>
      <c r="F69" s="14">
        <v>6583713.9699999997</v>
      </c>
      <c r="G69" s="14">
        <v>0</v>
      </c>
      <c r="H69" s="14"/>
      <c r="I69" s="14"/>
      <c r="J69" s="7">
        <f t="shared" si="0"/>
        <v>6583713.9699999997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975087.71999999986</v>
      </c>
      <c r="G70" s="14">
        <v>4255366.3596999999</v>
      </c>
      <c r="H70" s="14"/>
      <c r="I70" s="14"/>
      <c r="J70" s="7">
        <f t="shared" si="0"/>
        <v>5230454.0796999997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2456171.8199999998</v>
      </c>
      <c r="G71" s="14">
        <v>23724761.427228332</v>
      </c>
      <c r="H71" s="14"/>
      <c r="I71" s="14"/>
      <c r="J71" s="7">
        <f t="shared" si="0"/>
        <v>26180933.247228332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9899.7852000000021</v>
      </c>
      <c r="H72" s="14"/>
      <c r="I72" s="14"/>
      <c r="J72" s="7">
        <f t="shared" si="0"/>
        <v>9899.7852000000021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16825.013999999999</v>
      </c>
      <c r="H73" s="14"/>
      <c r="I73" s="14"/>
      <c r="J73" s="7">
        <f t="shared" ref="J73:J92" si="1">D73+F73+G73+H73+I73</f>
        <v>16825.013999999999</v>
      </c>
    </row>
    <row r="74" spans="1:10" ht="21.6" customHeight="1">
      <c r="A74" s="36">
        <v>67</v>
      </c>
      <c r="B74" s="25">
        <v>670107</v>
      </c>
      <c r="C74" s="27" t="s">
        <v>97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175382.88</v>
      </c>
      <c r="H75" s="14"/>
      <c r="I75" s="14"/>
      <c r="J75" s="7">
        <f t="shared" si="1"/>
        <v>175382.88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6">
        <v>70</v>
      </c>
      <c r="B77" s="25">
        <v>670125</v>
      </c>
      <c r="C77" s="24" t="s">
        <v>98</v>
      </c>
      <c r="D77" s="14">
        <v>0</v>
      </c>
      <c r="E77" s="14"/>
      <c r="F77" s="14">
        <v>24420351.120000001</v>
      </c>
      <c r="G77" s="14">
        <v>0</v>
      </c>
      <c r="H77" s="14"/>
      <c r="I77" s="14"/>
      <c r="J77" s="7">
        <f t="shared" si="1"/>
        <v>24420351.120000001</v>
      </c>
    </row>
    <row r="78" spans="1:10">
      <c r="A78" s="36">
        <v>71</v>
      </c>
      <c r="B78" s="22">
        <v>670129</v>
      </c>
      <c r="C78" s="26" t="s">
        <v>79</v>
      </c>
      <c r="D78" s="14">
        <v>0</v>
      </c>
      <c r="E78" s="14"/>
      <c r="F78" s="14">
        <v>7381739.9100000001</v>
      </c>
      <c r="G78" s="14">
        <v>0</v>
      </c>
      <c r="H78" s="14"/>
      <c r="I78" s="14"/>
      <c r="J78" s="7">
        <f t="shared" si="1"/>
        <v>7381739.9100000001</v>
      </c>
    </row>
    <row r="79" spans="1:10">
      <c r="A79" s="36">
        <v>72</v>
      </c>
      <c r="B79" s="22">
        <v>670131</v>
      </c>
      <c r="C79" s="26" t="s">
        <v>99</v>
      </c>
      <c r="D79" s="14">
        <v>0</v>
      </c>
      <c r="E79" s="14"/>
      <c r="F79" s="14">
        <v>0</v>
      </c>
      <c r="G79" s="14">
        <v>48741.39</v>
      </c>
      <c r="H79" s="14"/>
      <c r="I79" s="14"/>
      <c r="J79" s="7">
        <f t="shared" si="1"/>
        <v>48741.39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1451690.39</v>
      </c>
      <c r="G81" s="14">
        <v>6671312.5237688841</v>
      </c>
      <c r="H81" s="14"/>
      <c r="I81" s="14"/>
      <c r="J81" s="7">
        <f t="shared" si="1"/>
        <v>8123002.9137688838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491149</v>
      </c>
      <c r="H82" s="14"/>
      <c r="I82" s="14"/>
      <c r="J82" s="7">
        <f t="shared" si="1"/>
        <v>491149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4188635</v>
      </c>
      <c r="H83" s="14"/>
      <c r="I83" s="14"/>
      <c r="J83" s="7">
        <f t="shared" si="1"/>
        <v>4188635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803435</v>
      </c>
      <c r="H85" s="14"/>
      <c r="I85" s="14"/>
      <c r="J85" s="7">
        <f t="shared" si="1"/>
        <v>803435</v>
      </c>
    </row>
    <row r="86" spans="1:10">
      <c r="A86" s="36">
        <v>79</v>
      </c>
      <c r="B86" s="17">
        <v>670147</v>
      </c>
      <c r="C86" s="29" t="s">
        <v>70</v>
      </c>
      <c r="D86" s="14">
        <v>19155568.52</v>
      </c>
      <c r="E86" s="14"/>
      <c r="F86" s="14">
        <v>0</v>
      </c>
      <c r="G86" s="14">
        <v>27156</v>
      </c>
      <c r="H86" s="14"/>
      <c r="I86" s="14"/>
      <c r="J86" s="7">
        <f t="shared" si="1"/>
        <v>19182724.52</v>
      </c>
    </row>
    <row r="87" spans="1:10">
      <c r="A87" s="36">
        <v>80</v>
      </c>
      <c r="B87" s="17">
        <v>670148</v>
      </c>
      <c r="C87" s="30" t="s">
        <v>100</v>
      </c>
      <c r="D87" s="14">
        <v>2032834.5099999998</v>
      </c>
      <c r="E87" s="14"/>
      <c r="F87" s="14">
        <v>0</v>
      </c>
      <c r="G87" s="14">
        <v>0</v>
      </c>
      <c r="H87" s="14"/>
      <c r="I87" s="14"/>
      <c r="J87" s="7">
        <f t="shared" si="1"/>
        <v>2032834.5099999998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101</v>
      </c>
      <c r="D90" s="14">
        <v>0</v>
      </c>
      <c r="E90" s="14"/>
      <c r="F90" s="14">
        <v>1182983.27</v>
      </c>
      <c r="G90" s="14">
        <v>0</v>
      </c>
      <c r="H90" s="14"/>
      <c r="I90" s="14"/>
      <c r="J90" s="7">
        <f t="shared" si="1"/>
        <v>1182983.27</v>
      </c>
    </row>
    <row r="91" spans="1:10" ht="30">
      <c r="A91" s="36">
        <v>84</v>
      </c>
      <c r="B91" s="17">
        <v>670156</v>
      </c>
      <c r="C91" s="24" t="s">
        <v>96</v>
      </c>
      <c r="D91" s="14">
        <v>0</v>
      </c>
      <c r="E91" s="14"/>
      <c r="F91" s="14"/>
      <c r="G91" s="14">
        <v>1112808</v>
      </c>
      <c r="H91" s="14"/>
      <c r="I91" s="14"/>
      <c r="J91" s="7">
        <f t="shared" si="1"/>
        <v>1112808</v>
      </c>
    </row>
    <row r="92" spans="1:10" ht="29.25" customHeight="1">
      <c r="A92" s="36">
        <v>85</v>
      </c>
      <c r="B92" s="17">
        <v>670157</v>
      </c>
      <c r="C92" s="18" t="s">
        <v>102</v>
      </c>
      <c r="D92" s="14">
        <v>9945485.1499999966</v>
      </c>
      <c r="E92" s="14"/>
      <c r="F92" s="14">
        <v>1071011.0399999998</v>
      </c>
      <c r="G92" s="14">
        <v>12181211.686523672</v>
      </c>
      <c r="H92" s="14"/>
      <c r="I92" s="14"/>
      <c r="J92" s="7">
        <f t="shared" si="1"/>
        <v>23197707.876523666</v>
      </c>
    </row>
    <row r="93" spans="1:10">
      <c r="A93" s="36"/>
      <c r="B93" s="31"/>
      <c r="C93" s="11" t="s">
        <v>69</v>
      </c>
      <c r="D93" s="7">
        <f>SUM(D8:D92)</f>
        <v>1105071775.04</v>
      </c>
      <c r="E93" s="7">
        <f t="shared" ref="E93:J93" si="2">SUM(E8:E92)</f>
        <v>165369011</v>
      </c>
      <c r="F93" s="7">
        <f t="shared" si="2"/>
        <v>328979495.95000005</v>
      </c>
      <c r="G93" s="7">
        <f t="shared" si="2"/>
        <v>980089063.23285913</v>
      </c>
      <c r="H93" s="7">
        <f t="shared" si="2"/>
        <v>148717054.46990067</v>
      </c>
      <c r="I93" s="7">
        <f t="shared" si="2"/>
        <v>2910810</v>
      </c>
      <c r="J93" s="7">
        <f t="shared" si="2"/>
        <v>2565768198.692759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70" zoomScaleNormal="70" workbookViewId="0">
      <pane xSplit="3" ySplit="7" topLeftCell="D77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85546875" style="35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5" t="s">
        <v>78</v>
      </c>
      <c r="I1" s="45"/>
      <c r="J1" s="45"/>
    </row>
    <row r="2" spans="1:10" ht="15" customHeight="1">
      <c r="A2" s="39"/>
      <c r="B2" s="1"/>
      <c r="C2" s="50" t="str">
        <f>согаз!C2</f>
        <v>Утверждено на заседании Комиссии по разработке Территориальной программы ОМС от 27.04.2023 года</v>
      </c>
      <c r="D2" s="50"/>
      <c r="E2" s="50"/>
      <c r="F2" s="50"/>
      <c r="G2" s="50"/>
      <c r="H2" s="50"/>
      <c r="I2" s="50"/>
      <c r="J2" s="50"/>
    </row>
    <row r="3" spans="1:10">
      <c r="A3" s="40"/>
      <c r="B3" s="4"/>
      <c r="C3" s="4"/>
      <c r="D3" s="4"/>
      <c r="E3" s="4"/>
      <c r="F3" s="8"/>
      <c r="G3" s="8"/>
      <c r="H3" s="45"/>
      <c r="I3" s="45"/>
      <c r="J3" s="45"/>
    </row>
    <row r="4" spans="1:10">
      <c r="A4" s="40"/>
      <c r="B4" s="4"/>
      <c r="C4" s="46" t="str">
        <f>согаз!C4</f>
        <v>Стоимость медицинской помощи в разрезе медицинских и страховых медицинских организаций на 2023 год</v>
      </c>
      <c r="D4" s="46"/>
      <c r="E4" s="46"/>
      <c r="F4" s="46"/>
      <c r="G4" s="46"/>
      <c r="H4" s="46"/>
      <c r="I4" s="46"/>
      <c r="J4" s="46"/>
    </row>
    <row r="5" spans="1:10" ht="24" customHeight="1">
      <c r="A5" s="46"/>
      <c r="B5" s="46"/>
      <c r="C5" s="46"/>
      <c r="D5" s="46"/>
      <c r="E5" s="46"/>
      <c r="F5" s="46"/>
      <c r="G5" s="46"/>
      <c r="H5" s="46"/>
      <c r="I5" s="41"/>
      <c r="J5" s="10" t="s">
        <v>74</v>
      </c>
    </row>
    <row r="6" spans="1:10" ht="21.6" customHeight="1">
      <c r="A6" s="44" t="s">
        <v>1</v>
      </c>
      <c r="B6" s="44" t="s">
        <v>82</v>
      </c>
      <c r="C6" s="47" t="s">
        <v>76</v>
      </c>
      <c r="D6" s="48"/>
      <c r="E6" s="48"/>
      <c r="F6" s="48"/>
      <c r="G6" s="48"/>
      <c r="H6" s="48"/>
      <c r="I6" s="48"/>
      <c r="J6" s="49"/>
    </row>
    <row r="7" spans="1:10" ht="135" customHeight="1">
      <c r="A7" s="44"/>
      <c r="B7" s="44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105</v>
      </c>
      <c r="J7" s="6" t="s">
        <v>83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3961294</v>
      </c>
      <c r="H8" s="14"/>
      <c r="I8" s="14"/>
      <c r="J8" s="7">
        <f>D8+F8+G8+H8+I8</f>
        <v>3961294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451597355.30000031</v>
      </c>
      <c r="E9" s="14">
        <v>92844405</v>
      </c>
      <c r="F9" s="14">
        <v>16844464.669999998</v>
      </c>
      <c r="G9" s="14">
        <v>29646899.275162298</v>
      </c>
      <c r="H9" s="14"/>
      <c r="I9" s="14">
        <v>2121980</v>
      </c>
      <c r="J9" s="7">
        <f t="shared" ref="J9:J72" si="0">D9+F9+G9+H9+I9</f>
        <v>500210699.24516261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57314388.169999987</v>
      </c>
      <c r="E10" s="14">
        <v>1301766</v>
      </c>
      <c r="F10" s="14">
        <v>12461512.920000002</v>
      </c>
      <c r="G10" s="14">
        <v>15864185.880100001</v>
      </c>
      <c r="H10" s="14"/>
      <c r="I10" s="14">
        <v>2065750</v>
      </c>
      <c r="J10" s="7">
        <f t="shared" si="0"/>
        <v>87705836.970099986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18588990</v>
      </c>
      <c r="H11" s="14"/>
      <c r="I11" s="14"/>
      <c r="J11" s="7">
        <f t="shared" si="0"/>
        <v>18588990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184433976.51999995</v>
      </c>
      <c r="E12" s="14">
        <v>37249598</v>
      </c>
      <c r="F12" s="14">
        <v>155152762.73000002</v>
      </c>
      <c r="G12" s="14">
        <v>29872378.487099998</v>
      </c>
      <c r="H12" s="14"/>
      <c r="I12" s="14"/>
      <c r="J12" s="7">
        <f t="shared" si="0"/>
        <v>369459117.73710001</v>
      </c>
    </row>
    <row r="13" spans="1:10" ht="35.25" customHeight="1">
      <c r="A13" s="36">
        <v>6</v>
      </c>
      <c r="B13" s="17">
        <v>670006</v>
      </c>
      <c r="C13" s="18" t="s">
        <v>47</v>
      </c>
      <c r="D13" s="14">
        <v>7418864.2400000002</v>
      </c>
      <c r="E13" s="14"/>
      <c r="F13" s="14">
        <v>0</v>
      </c>
      <c r="G13" s="14">
        <v>0</v>
      </c>
      <c r="H13" s="14"/>
      <c r="I13" s="14"/>
      <c r="J13" s="7">
        <f t="shared" si="0"/>
        <v>7418864.2400000002</v>
      </c>
    </row>
    <row r="14" spans="1:10" ht="30" customHeight="1">
      <c r="A14" s="36">
        <v>7</v>
      </c>
      <c r="B14" s="17">
        <v>670008</v>
      </c>
      <c r="C14" s="18" t="s">
        <v>87</v>
      </c>
      <c r="D14" s="14">
        <v>0</v>
      </c>
      <c r="E14" s="14"/>
      <c r="F14" s="14">
        <v>0</v>
      </c>
      <c r="G14" s="14">
        <v>8573100</v>
      </c>
      <c r="H14" s="14"/>
      <c r="I14" s="14"/>
      <c r="J14" s="7">
        <f t="shared" si="0"/>
        <v>8573100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6502840</v>
      </c>
      <c r="H15" s="14"/>
      <c r="I15" s="14"/>
      <c r="J15" s="7">
        <f t="shared" si="0"/>
        <v>6502840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6237470</v>
      </c>
      <c r="H16" s="43"/>
      <c r="I16" s="43"/>
      <c r="J16" s="7">
        <f t="shared" si="0"/>
        <v>6237470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8928060</v>
      </c>
      <c r="H17" s="14"/>
      <c r="I17" s="14"/>
      <c r="J17" s="7">
        <f t="shared" si="0"/>
        <v>8928060</v>
      </c>
    </row>
    <row r="18" spans="1:10" ht="19.5" customHeight="1">
      <c r="A18" s="36">
        <v>11</v>
      </c>
      <c r="B18" s="19">
        <v>670012</v>
      </c>
      <c r="C18" s="18" t="s">
        <v>88</v>
      </c>
      <c r="D18" s="14">
        <v>0</v>
      </c>
      <c r="E18" s="14"/>
      <c r="F18" s="14">
        <v>0</v>
      </c>
      <c r="G18" s="14">
        <v>7353041.7663631225</v>
      </c>
      <c r="H18" s="14">
        <v>196745.12244307902</v>
      </c>
      <c r="I18" s="14"/>
      <c r="J18" s="7">
        <f t="shared" si="0"/>
        <v>7549786.8888062015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5104132.9600000009</v>
      </c>
      <c r="E19" s="14"/>
      <c r="F19" s="14">
        <v>4609423.25</v>
      </c>
      <c r="G19" s="14">
        <v>24880883.054061245</v>
      </c>
      <c r="H19" s="14"/>
      <c r="I19" s="14"/>
      <c r="J19" s="7">
        <f t="shared" si="0"/>
        <v>34594439.264061242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4625434.32</v>
      </c>
      <c r="E20" s="14"/>
      <c r="F20" s="14">
        <v>781934.24</v>
      </c>
      <c r="G20" s="14">
        <v>9089717.8149941713</v>
      </c>
      <c r="H20" s="14"/>
      <c r="I20" s="14"/>
      <c r="J20" s="7">
        <f t="shared" si="0"/>
        <v>14497086.374994172</v>
      </c>
    </row>
    <row r="21" spans="1:10">
      <c r="A21" s="36">
        <v>14</v>
      </c>
      <c r="B21" s="19">
        <v>670017</v>
      </c>
      <c r="C21" s="18" t="s">
        <v>30</v>
      </c>
      <c r="D21" s="14">
        <v>10817398.639999997</v>
      </c>
      <c r="E21" s="14"/>
      <c r="F21" s="14">
        <v>3816824.6799999997</v>
      </c>
      <c r="G21" s="14">
        <v>32568499.512418255</v>
      </c>
      <c r="H21" s="14"/>
      <c r="I21" s="14"/>
      <c r="J21" s="7">
        <f t="shared" si="0"/>
        <v>47202722.832418248</v>
      </c>
    </row>
    <row r="22" spans="1:10">
      <c r="A22" s="36">
        <v>15</v>
      </c>
      <c r="B22" s="19">
        <v>670018</v>
      </c>
      <c r="C22" s="18" t="s">
        <v>31</v>
      </c>
      <c r="D22" s="14">
        <v>7439509.0299999993</v>
      </c>
      <c r="E22" s="14"/>
      <c r="F22" s="14">
        <v>4335382.0700000012</v>
      </c>
      <c r="G22" s="14">
        <v>28559020.314641133</v>
      </c>
      <c r="H22" s="14"/>
      <c r="I22" s="14"/>
      <c r="J22" s="7">
        <f t="shared" si="0"/>
        <v>40333911.414641134</v>
      </c>
    </row>
    <row r="23" spans="1:10">
      <c r="A23" s="36">
        <v>16</v>
      </c>
      <c r="B23" s="19">
        <v>670019</v>
      </c>
      <c r="C23" s="18" t="s">
        <v>32</v>
      </c>
      <c r="D23" s="14">
        <v>246851.84000000003</v>
      </c>
      <c r="E23" s="14"/>
      <c r="F23" s="14">
        <v>182272.85000000003</v>
      </c>
      <c r="G23" s="14">
        <v>782759.00818461541</v>
      </c>
      <c r="H23" s="14"/>
      <c r="I23" s="14"/>
      <c r="J23" s="7">
        <f t="shared" si="0"/>
        <v>1211883.6981846155</v>
      </c>
    </row>
    <row r="24" spans="1:10" ht="22.7" customHeight="1">
      <c r="A24" s="36">
        <v>17</v>
      </c>
      <c r="B24" s="19">
        <v>670020</v>
      </c>
      <c r="C24" s="18" t="s">
        <v>104</v>
      </c>
      <c r="D24" s="14">
        <v>20284669.66</v>
      </c>
      <c r="E24" s="14"/>
      <c r="F24" s="14">
        <v>10753618.330000002</v>
      </c>
      <c r="G24" s="14">
        <v>64893799.709086902</v>
      </c>
      <c r="H24" s="14"/>
      <c r="I24" s="14"/>
      <c r="J24" s="7">
        <f t="shared" si="0"/>
        <v>95932087.699086905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9618.6200000000008</v>
      </c>
      <c r="G25" s="14">
        <v>44767.597099999999</v>
      </c>
      <c r="H25" s="14"/>
      <c r="I25" s="14"/>
      <c r="J25" s="7">
        <f t="shared" si="0"/>
        <v>54386.217100000002</v>
      </c>
    </row>
    <row r="26" spans="1:10">
      <c r="A26" s="36">
        <v>19</v>
      </c>
      <c r="B26" s="19">
        <v>670022</v>
      </c>
      <c r="C26" s="18" t="s">
        <v>34</v>
      </c>
      <c r="D26" s="14">
        <v>8763872.5600000005</v>
      </c>
      <c r="E26" s="14"/>
      <c r="F26" s="14">
        <v>5077670.08</v>
      </c>
      <c r="G26" s="14">
        <v>35333846.922726721</v>
      </c>
      <c r="H26" s="14"/>
      <c r="I26" s="14"/>
      <c r="J26" s="7">
        <f t="shared" si="0"/>
        <v>49175389.562726721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10058779.949999997</v>
      </c>
      <c r="E27" s="14"/>
      <c r="F27" s="14">
        <v>3343005.43</v>
      </c>
      <c r="G27" s="14">
        <v>27597758.167727396</v>
      </c>
      <c r="H27" s="14"/>
      <c r="I27" s="14"/>
      <c r="J27" s="7">
        <f t="shared" si="0"/>
        <v>40999543.547727391</v>
      </c>
    </row>
    <row r="28" spans="1:10" ht="36" customHeight="1">
      <c r="A28" s="36">
        <v>21</v>
      </c>
      <c r="B28" s="19">
        <v>670024</v>
      </c>
      <c r="C28" s="18" t="s">
        <v>89</v>
      </c>
      <c r="D28" s="14">
        <v>8807980.0899999999</v>
      </c>
      <c r="E28" s="14"/>
      <c r="F28" s="14">
        <v>5364003.9800000004</v>
      </c>
      <c r="G28" s="14">
        <v>34678208.278189853</v>
      </c>
      <c r="H28" s="14"/>
      <c r="I28" s="14"/>
      <c r="J28" s="7">
        <f t="shared" si="0"/>
        <v>48850192.348189853</v>
      </c>
    </row>
    <row r="29" spans="1:10" ht="36" customHeight="1">
      <c r="A29" s="36">
        <v>22</v>
      </c>
      <c r="B29" s="19">
        <v>670026</v>
      </c>
      <c r="C29" s="18" t="s">
        <v>80</v>
      </c>
      <c r="D29" s="14">
        <v>24104230.569999997</v>
      </c>
      <c r="E29" s="14"/>
      <c r="F29" s="14">
        <v>4992975.37</v>
      </c>
      <c r="G29" s="14">
        <v>64826120.127125822</v>
      </c>
      <c r="H29" s="14"/>
      <c r="I29" s="14"/>
      <c r="J29" s="7">
        <f t="shared" si="0"/>
        <v>93923326.067125827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43329575.710000008</v>
      </c>
      <c r="E30" s="14"/>
      <c r="F30" s="14">
        <v>3006060.1999999997</v>
      </c>
      <c r="G30" s="14">
        <v>41874571.35213396</v>
      </c>
      <c r="H30" s="14"/>
      <c r="I30" s="14"/>
      <c r="J30" s="7">
        <f t="shared" si="0"/>
        <v>88210207.262133971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31442064.880000006</v>
      </c>
      <c r="E31" s="14"/>
      <c r="F31" s="14">
        <v>13479460.609999999</v>
      </c>
      <c r="G31" s="14">
        <v>52263252.627826527</v>
      </c>
      <c r="H31" s="14"/>
      <c r="I31" s="14"/>
      <c r="J31" s="7">
        <f t="shared" si="0"/>
        <v>97184778.117826536</v>
      </c>
    </row>
    <row r="32" spans="1:10" ht="21" customHeight="1">
      <c r="A32" s="36">
        <v>25</v>
      </c>
      <c r="B32" s="20">
        <v>670029</v>
      </c>
      <c r="C32" s="21" t="s">
        <v>90</v>
      </c>
      <c r="D32" s="14">
        <v>23526229.479999993</v>
      </c>
      <c r="E32" s="14"/>
      <c r="F32" s="14">
        <v>4166218.41</v>
      </c>
      <c r="G32" s="14">
        <v>16982646.505847596</v>
      </c>
      <c r="H32" s="14"/>
      <c r="I32" s="14"/>
      <c r="J32" s="7">
        <f t="shared" si="0"/>
        <v>44675094.395847589</v>
      </c>
    </row>
    <row r="33" spans="1:10">
      <c r="A33" s="36">
        <v>26</v>
      </c>
      <c r="B33" s="19">
        <v>670030</v>
      </c>
      <c r="C33" s="18" t="s">
        <v>103</v>
      </c>
      <c r="D33" s="14">
        <v>1939802.91</v>
      </c>
      <c r="E33" s="14"/>
      <c r="F33" s="14">
        <v>316621.32</v>
      </c>
      <c r="G33" s="14">
        <v>2264250.641549075</v>
      </c>
      <c r="H33" s="14"/>
      <c r="I33" s="14"/>
      <c r="J33" s="7">
        <f t="shared" si="0"/>
        <v>4520674.8715490755</v>
      </c>
    </row>
    <row r="34" spans="1:10">
      <c r="A34" s="36">
        <v>27</v>
      </c>
      <c r="B34" s="19">
        <v>670033</v>
      </c>
      <c r="C34" s="18" t="s">
        <v>42</v>
      </c>
      <c r="D34" s="14">
        <v>8655735.2700000014</v>
      </c>
      <c r="E34" s="14"/>
      <c r="F34" s="14">
        <v>8656515.3000000007</v>
      </c>
      <c r="G34" s="14">
        <v>38657830.331167623</v>
      </c>
      <c r="H34" s="14"/>
      <c r="I34" s="14"/>
      <c r="J34" s="7">
        <f t="shared" si="0"/>
        <v>55970080.901167624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36111.543474257429</v>
      </c>
      <c r="H35" s="14"/>
      <c r="I35" s="14"/>
      <c r="J35" s="7">
        <f t="shared" si="0"/>
        <v>55741.073474257428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67822295.730000019</v>
      </c>
      <c r="E36" s="14"/>
      <c r="F36" s="14">
        <v>11574846.82</v>
      </c>
      <c r="G36" s="14">
        <v>139958975.12964883</v>
      </c>
      <c r="H36" s="14"/>
      <c r="I36" s="14"/>
      <c r="J36" s="7">
        <f t="shared" si="0"/>
        <v>219356117.67964885</v>
      </c>
    </row>
    <row r="37" spans="1:10">
      <c r="A37" s="36">
        <v>30</v>
      </c>
      <c r="B37" s="19">
        <v>670037</v>
      </c>
      <c r="C37" s="18" t="s">
        <v>36</v>
      </c>
      <c r="D37" s="14">
        <v>409256.12000000005</v>
      </c>
      <c r="E37" s="14"/>
      <c r="F37" s="14">
        <v>186496.04000000007</v>
      </c>
      <c r="G37" s="14">
        <v>777551.92929999996</v>
      </c>
      <c r="H37" s="14"/>
      <c r="I37" s="14"/>
      <c r="J37" s="7">
        <f t="shared" si="0"/>
        <v>1373304.0893000001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1096522.6800000002</v>
      </c>
      <c r="G38" s="14">
        <v>30334158.294622518</v>
      </c>
      <c r="H38" s="14"/>
      <c r="I38" s="14"/>
      <c r="J38" s="7">
        <f t="shared" si="0"/>
        <v>31430680.974622518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2453604.79</v>
      </c>
      <c r="G39" s="14">
        <v>18629112.760450967</v>
      </c>
      <c r="H39" s="14"/>
      <c r="I39" s="14"/>
      <c r="J39" s="7">
        <f t="shared" si="0"/>
        <v>21082717.550450966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2471985.91</v>
      </c>
      <c r="G40" s="14">
        <v>59047135.323231086</v>
      </c>
      <c r="H40" s="14"/>
      <c r="I40" s="14"/>
      <c r="J40" s="7">
        <f t="shared" si="0"/>
        <v>61519121.233231083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3946520.2399999998</v>
      </c>
      <c r="G41" s="14">
        <v>46282920.875448242</v>
      </c>
      <c r="H41" s="14"/>
      <c r="I41" s="14"/>
      <c r="J41" s="7">
        <f t="shared" si="0"/>
        <v>50229441.115448244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3952892.54</v>
      </c>
      <c r="G42" s="14">
        <v>57021401.473940372</v>
      </c>
      <c r="H42" s="14"/>
      <c r="I42" s="14"/>
      <c r="J42" s="7">
        <f t="shared" si="0"/>
        <v>60974294.013940372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3547481.9899999993</v>
      </c>
      <c r="G43" s="14">
        <v>51931999.919447273</v>
      </c>
      <c r="H43" s="14"/>
      <c r="I43" s="14"/>
      <c r="J43" s="7">
        <f t="shared" si="0"/>
        <v>55479481.909447275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8658480.370000001</v>
      </c>
      <c r="G44" s="14">
        <v>37089112.95320873</v>
      </c>
      <c r="H44" s="14"/>
      <c r="I44" s="14"/>
      <c r="J44" s="7">
        <f t="shared" si="0"/>
        <v>45747593.323208734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23360380</v>
      </c>
      <c r="H45" s="14"/>
      <c r="I45" s="14"/>
      <c r="J45" s="7">
        <f t="shared" si="0"/>
        <v>23360380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13333610</v>
      </c>
      <c r="H46" s="14"/>
      <c r="I46" s="14"/>
      <c r="J46" s="7">
        <f t="shared" si="0"/>
        <v>13333610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328762653.18999988</v>
      </c>
      <c r="E47" s="14">
        <v>25403288</v>
      </c>
      <c r="F47" s="14">
        <v>20024779.77</v>
      </c>
      <c r="G47" s="14">
        <v>58102038.354099996</v>
      </c>
      <c r="H47" s="14"/>
      <c r="I47" s="14"/>
      <c r="J47" s="7">
        <f t="shared" si="0"/>
        <v>406889471.31409985</v>
      </c>
    </row>
    <row r="48" spans="1:10" ht="21" customHeight="1">
      <c r="A48" s="36">
        <v>41</v>
      </c>
      <c r="B48" s="19">
        <v>670049</v>
      </c>
      <c r="C48" s="18" t="s">
        <v>91</v>
      </c>
      <c r="D48" s="14">
        <v>28725073.49000001</v>
      </c>
      <c r="E48" s="14"/>
      <c r="F48" s="14">
        <v>352762.96</v>
      </c>
      <c r="G48" s="14">
        <v>16915103.186699998</v>
      </c>
      <c r="H48" s="14"/>
      <c r="I48" s="14"/>
      <c r="J48" s="7">
        <f t="shared" si="0"/>
        <v>45992939.636700004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26391514.940000001</v>
      </c>
      <c r="E49" s="14"/>
      <c r="F49" s="14">
        <v>0</v>
      </c>
      <c r="G49" s="14">
        <v>1134642</v>
      </c>
      <c r="H49" s="14"/>
      <c r="I49" s="14"/>
      <c r="J49" s="7">
        <f t="shared" si="0"/>
        <v>27526156.940000001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33084890</v>
      </c>
      <c r="H50" s="14"/>
      <c r="I50" s="14"/>
      <c r="J50" s="7">
        <f t="shared" si="0"/>
        <v>33084890</v>
      </c>
    </row>
    <row r="51" spans="1:10" ht="21.75" customHeight="1">
      <c r="A51" s="36">
        <v>44</v>
      </c>
      <c r="B51" s="20">
        <v>670052</v>
      </c>
      <c r="C51" s="21" t="s">
        <v>92</v>
      </c>
      <c r="D51" s="14">
        <v>10697391.670000004</v>
      </c>
      <c r="E51" s="14"/>
      <c r="F51" s="14">
        <v>9091566.8299999982</v>
      </c>
      <c r="G51" s="14">
        <v>137504561.50840589</v>
      </c>
      <c r="H51" s="14"/>
      <c r="I51" s="14"/>
      <c r="J51" s="7">
        <f t="shared" si="0"/>
        <v>157293520.00840589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3756582.310000001</v>
      </c>
      <c r="E52" s="14"/>
      <c r="F52" s="14">
        <v>3080363.27</v>
      </c>
      <c r="G52" s="14">
        <v>66290444.031139582</v>
      </c>
      <c r="H52" s="14"/>
      <c r="I52" s="14"/>
      <c r="J52" s="7">
        <f t="shared" si="0"/>
        <v>73127389.611139581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229920170.72000003</v>
      </c>
      <c r="E53" s="14">
        <v>55205802</v>
      </c>
      <c r="F53" s="14">
        <v>0</v>
      </c>
      <c r="G53" s="14">
        <v>23384420.1567</v>
      </c>
      <c r="H53" s="14"/>
      <c r="I53" s="14"/>
      <c r="J53" s="7">
        <f t="shared" si="0"/>
        <v>253304590.87670004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896615.06639999989</v>
      </c>
      <c r="H54" s="14"/>
      <c r="I54" s="14"/>
      <c r="J54" s="7">
        <f t="shared" si="0"/>
        <v>896615.06639999989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0</v>
      </c>
      <c r="G55" s="14">
        <v>1268841.75</v>
      </c>
      <c r="H55" s="14"/>
      <c r="I55" s="14"/>
      <c r="J55" s="7">
        <f t="shared" si="0"/>
        <v>1268841.75</v>
      </c>
    </row>
    <row r="56" spans="1:10" ht="30.6" customHeight="1">
      <c r="A56" s="36">
        <v>49</v>
      </c>
      <c r="B56" s="19">
        <v>670057</v>
      </c>
      <c r="C56" s="18" t="s">
        <v>93</v>
      </c>
      <c r="D56" s="14">
        <v>126099784.34000002</v>
      </c>
      <c r="E56" s="14">
        <v>13884488</v>
      </c>
      <c r="F56" s="14">
        <v>9112761.5900000036</v>
      </c>
      <c r="G56" s="14">
        <v>35138207.346817292</v>
      </c>
      <c r="H56" s="14"/>
      <c r="I56" s="14"/>
      <c r="J56" s="7">
        <f t="shared" si="0"/>
        <v>170350753.27681729</v>
      </c>
    </row>
    <row r="57" spans="1:10" ht="22.9" customHeight="1">
      <c r="A57" s="36">
        <v>50</v>
      </c>
      <c r="B57" s="19">
        <v>670059</v>
      </c>
      <c r="C57" s="18" t="s">
        <v>13</v>
      </c>
      <c r="D57" s="14">
        <v>19953216.129999999</v>
      </c>
      <c r="E57" s="14"/>
      <c r="F57" s="14">
        <v>0</v>
      </c>
      <c r="G57" s="14">
        <v>2312650.5863000001</v>
      </c>
      <c r="H57" s="14"/>
      <c r="I57" s="14"/>
      <c r="J57" s="7">
        <f t="shared" si="0"/>
        <v>22265866.7163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868015.53359999997</v>
      </c>
      <c r="H58" s="14"/>
      <c r="I58" s="14"/>
      <c r="J58" s="7">
        <f t="shared" si="0"/>
        <v>868015.53359999997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660077.88</v>
      </c>
      <c r="G59" s="14">
        <v>220886.29</v>
      </c>
      <c r="H59" s="43"/>
      <c r="I59" s="14"/>
      <c r="J59" s="7">
        <f t="shared" si="0"/>
        <v>880964.17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242427928.23046625</v>
      </c>
      <c r="I60" s="14"/>
      <c r="J60" s="7">
        <f t="shared" si="0"/>
        <v>242427928.23046625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678789.20999999985</v>
      </c>
      <c r="E61" s="14"/>
      <c r="F61" s="14">
        <v>2516472.3200000003</v>
      </c>
      <c r="G61" s="14">
        <v>5124995.8499999996</v>
      </c>
      <c r="H61" s="14"/>
      <c r="I61" s="14"/>
      <c r="J61" s="7">
        <f t="shared" si="0"/>
        <v>8320257.3799999999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1591563.67</v>
      </c>
      <c r="G62" s="14">
        <v>0</v>
      </c>
      <c r="H62" s="14"/>
      <c r="I62" s="14"/>
      <c r="J62" s="7">
        <f t="shared" si="0"/>
        <v>1591563.67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666376.90979999991</v>
      </c>
      <c r="H63" s="14"/>
      <c r="I63" s="14"/>
      <c r="J63" s="7">
        <f t="shared" si="0"/>
        <v>666376.90979999991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1504106.81</v>
      </c>
      <c r="G64" s="14">
        <v>0</v>
      </c>
      <c r="H64" s="14"/>
      <c r="I64" s="14"/>
      <c r="J64" s="7">
        <f t="shared" si="0"/>
        <v>1504106.81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2822510</v>
      </c>
      <c r="H65" s="14"/>
      <c r="I65" s="14"/>
      <c r="J65" s="7">
        <f t="shared" si="0"/>
        <v>2822510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6186608</v>
      </c>
      <c r="H66" s="14"/>
      <c r="I66" s="14"/>
      <c r="J66" s="7">
        <f t="shared" si="0"/>
        <v>6186608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28044518.77</v>
      </c>
      <c r="G67" s="14">
        <v>4909.5046000000002</v>
      </c>
      <c r="H67" s="14"/>
      <c r="I67" s="14"/>
      <c r="J67" s="7">
        <f t="shared" si="0"/>
        <v>28049428.274599999</v>
      </c>
    </row>
    <row r="68" spans="1:10">
      <c r="A68" s="36">
        <v>61</v>
      </c>
      <c r="B68" s="19">
        <v>670085</v>
      </c>
      <c r="C68" s="24" t="s">
        <v>94</v>
      </c>
      <c r="D68" s="14">
        <v>0</v>
      </c>
      <c r="E68" s="14"/>
      <c r="F68" s="14">
        <v>0</v>
      </c>
      <c r="G68" s="14">
        <v>2545578</v>
      </c>
      <c r="H68" s="14"/>
      <c r="I68" s="14"/>
      <c r="J68" s="7">
        <f t="shared" si="0"/>
        <v>2545578</v>
      </c>
    </row>
    <row r="69" spans="1:10">
      <c r="A69" s="36">
        <v>62</v>
      </c>
      <c r="B69" s="19">
        <v>670090</v>
      </c>
      <c r="C69" s="18" t="s">
        <v>95</v>
      </c>
      <c r="D69" s="14">
        <v>0</v>
      </c>
      <c r="E69" s="14"/>
      <c r="F69" s="14">
        <v>6583713.9699999997</v>
      </c>
      <c r="G69" s="14">
        <v>0</v>
      </c>
      <c r="H69" s="14"/>
      <c r="I69" s="14"/>
      <c r="J69" s="7">
        <f t="shared" si="0"/>
        <v>6583713.9699999997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1179242.96</v>
      </c>
      <c r="G70" s="14">
        <v>4782475.4676999999</v>
      </c>
      <c r="H70" s="14"/>
      <c r="I70" s="14"/>
      <c r="J70" s="7">
        <f t="shared" si="0"/>
        <v>5961718.4276999999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2671325.34</v>
      </c>
      <c r="G71" s="14">
        <v>23892913.523201793</v>
      </c>
      <c r="H71" s="14"/>
      <c r="I71" s="14"/>
      <c r="J71" s="7">
        <f t="shared" si="0"/>
        <v>26564238.863201793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52286.718000000008</v>
      </c>
      <c r="H73" s="14"/>
      <c r="I73" s="14"/>
      <c r="J73" s="7">
        <f t="shared" ref="J73:J92" si="1">D73+F73+G73+H73+I73</f>
        <v>52286.718000000008</v>
      </c>
    </row>
    <row r="74" spans="1:10" ht="21" customHeight="1">
      <c r="A74" s="36">
        <v>67</v>
      </c>
      <c r="B74" s="25">
        <v>670107</v>
      </c>
      <c r="C74" s="27" t="s">
        <v>97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188753.95</v>
      </c>
      <c r="H75" s="14"/>
      <c r="I75" s="14"/>
      <c r="J75" s="7">
        <f t="shared" si="1"/>
        <v>188753.95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6">
        <v>70</v>
      </c>
      <c r="B77" s="25">
        <v>670125</v>
      </c>
      <c r="C77" s="24" t="s">
        <v>98</v>
      </c>
      <c r="D77" s="14">
        <v>0</v>
      </c>
      <c r="E77" s="14"/>
      <c r="F77" s="14">
        <v>24122541.960000001</v>
      </c>
      <c r="G77" s="14">
        <v>0</v>
      </c>
      <c r="H77" s="14"/>
      <c r="I77" s="14"/>
      <c r="J77" s="7">
        <f t="shared" si="1"/>
        <v>24122541.960000001</v>
      </c>
    </row>
    <row r="78" spans="1:10">
      <c r="A78" s="36">
        <v>71</v>
      </c>
      <c r="B78" s="22">
        <v>670129</v>
      </c>
      <c r="C78" s="26" t="s">
        <v>79</v>
      </c>
      <c r="D78" s="14">
        <v>0</v>
      </c>
      <c r="E78" s="14"/>
      <c r="F78" s="14">
        <v>10972856.619999999</v>
      </c>
      <c r="G78" s="14">
        <v>0</v>
      </c>
      <c r="H78" s="14"/>
      <c r="I78" s="14"/>
      <c r="J78" s="7">
        <f t="shared" si="1"/>
        <v>10972856.619999999</v>
      </c>
    </row>
    <row r="79" spans="1:10">
      <c r="A79" s="36">
        <v>72</v>
      </c>
      <c r="B79" s="22">
        <v>670131</v>
      </c>
      <c r="C79" s="26" t="s">
        <v>99</v>
      </c>
      <c r="D79" s="14">
        <v>0</v>
      </c>
      <c r="E79" s="14"/>
      <c r="F79" s="14">
        <v>0</v>
      </c>
      <c r="G79" s="14">
        <v>45193.759999999995</v>
      </c>
      <c r="H79" s="14"/>
      <c r="I79" s="14"/>
      <c r="J79" s="7">
        <f t="shared" si="1"/>
        <v>45193.759999999995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707329.41999999993</v>
      </c>
      <c r="G81" s="14">
        <v>4107179.3542311159</v>
      </c>
      <c r="H81" s="14"/>
      <c r="I81" s="14"/>
      <c r="J81" s="7">
        <f t="shared" si="1"/>
        <v>4814508.7742311154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977599</v>
      </c>
      <c r="H82" s="14"/>
      <c r="I82" s="14"/>
      <c r="J82" s="7">
        <f t="shared" si="1"/>
        <v>977599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6971049</v>
      </c>
      <c r="H83" s="14"/>
      <c r="I83" s="14"/>
      <c r="J83" s="7">
        <f t="shared" si="1"/>
        <v>6971049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1164464</v>
      </c>
      <c r="H85" s="14"/>
      <c r="I85" s="14"/>
      <c r="J85" s="7">
        <f t="shared" si="1"/>
        <v>1164464</v>
      </c>
    </row>
    <row r="86" spans="1:10">
      <c r="A86" s="36">
        <v>79</v>
      </c>
      <c r="B86" s="17">
        <v>670147</v>
      </c>
      <c r="C86" s="29" t="s">
        <v>70</v>
      </c>
      <c r="D86" s="14">
        <v>8543777.6699999981</v>
      </c>
      <c r="E86" s="14"/>
      <c r="F86" s="14">
        <v>0</v>
      </c>
      <c r="G86" s="14">
        <v>27157</v>
      </c>
      <c r="H86" s="14"/>
      <c r="I86" s="14"/>
      <c r="J86" s="7">
        <f t="shared" si="1"/>
        <v>8570934.6699999981</v>
      </c>
    </row>
    <row r="87" spans="1:10">
      <c r="A87" s="36">
        <v>80</v>
      </c>
      <c r="B87" s="17">
        <v>670148</v>
      </c>
      <c r="C87" s="30" t="s">
        <v>100</v>
      </c>
      <c r="D87" s="14">
        <v>4372151.4800000004</v>
      </c>
      <c r="E87" s="14"/>
      <c r="F87" s="14">
        <v>0</v>
      </c>
      <c r="G87" s="14">
        <v>0</v>
      </c>
      <c r="H87" s="14"/>
      <c r="I87" s="14"/>
      <c r="J87" s="7">
        <f t="shared" si="1"/>
        <v>4372151.4800000004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101</v>
      </c>
      <c r="D90" s="14">
        <v>0</v>
      </c>
      <c r="E90" s="14"/>
      <c r="F90" s="14">
        <v>1490712.38</v>
      </c>
      <c r="G90" s="14">
        <v>0</v>
      </c>
      <c r="H90" s="14"/>
      <c r="I90" s="14"/>
      <c r="J90" s="7">
        <f t="shared" si="1"/>
        <v>1490712.38</v>
      </c>
    </row>
    <row r="91" spans="1:10" ht="30">
      <c r="A91" s="36">
        <v>84</v>
      </c>
      <c r="B91" s="17">
        <v>670156</v>
      </c>
      <c r="C91" s="24" t="s">
        <v>96</v>
      </c>
      <c r="D91" s="14">
        <v>0</v>
      </c>
      <c r="E91" s="14"/>
      <c r="F91" s="14"/>
      <c r="G91" s="14">
        <v>1664965</v>
      </c>
      <c r="H91" s="14"/>
      <c r="I91" s="14"/>
      <c r="J91" s="7">
        <f t="shared" si="1"/>
        <v>1664965</v>
      </c>
    </row>
    <row r="92" spans="1:10" ht="29.25" customHeight="1">
      <c r="A92" s="36">
        <v>85</v>
      </c>
      <c r="B92" s="19">
        <v>670157</v>
      </c>
      <c r="C92" s="18" t="s">
        <v>102</v>
      </c>
      <c r="D92" s="14">
        <v>17649287.150000002</v>
      </c>
      <c r="E92" s="14"/>
      <c r="F92" s="14">
        <v>1991932.33</v>
      </c>
      <c r="G92" s="14">
        <v>23428859.248783328</v>
      </c>
      <c r="H92" s="14"/>
      <c r="I92" s="14"/>
      <c r="J92" s="7">
        <f t="shared" si="1"/>
        <v>43070078.728783332</v>
      </c>
    </row>
    <row r="93" spans="1:10" ht="31.5" customHeight="1">
      <c r="A93" s="36"/>
      <c r="B93" s="31"/>
      <c r="C93" s="11" t="s">
        <v>69</v>
      </c>
      <c r="D93" s="7">
        <f>SUM(D8:D92)</f>
        <v>1783712425.7800007</v>
      </c>
      <c r="E93" s="7">
        <f t="shared" ref="E93:J93" si="2">SUM(E8:E92)</f>
        <v>225889347</v>
      </c>
      <c r="F93" s="7">
        <f t="shared" si="2"/>
        <v>420937805.29000008</v>
      </c>
      <c r="G93" s="7">
        <f t="shared" si="2"/>
        <v>1550422493.1483576</v>
      </c>
      <c r="H93" s="7">
        <f t="shared" si="2"/>
        <v>242624673.35290933</v>
      </c>
      <c r="I93" s="7">
        <f t="shared" si="2"/>
        <v>4187730</v>
      </c>
      <c r="J93" s="7">
        <f t="shared" si="2"/>
        <v>4001885127.5712667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01"/>
  <sheetViews>
    <sheetView zoomScale="70" zoomScaleNormal="7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G8" sqref="G8:G92"/>
    </sheetView>
  </sheetViews>
  <sheetFormatPr defaultColWidth="8.85546875" defaultRowHeight="18.75"/>
  <cols>
    <col min="1" max="1" width="6.7109375" style="35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8.85546875" style="3"/>
    <col min="12" max="12" width="13" style="3" customWidth="1"/>
    <col min="13" max="16384" width="8.85546875" style="3"/>
  </cols>
  <sheetData>
    <row r="1" spans="1:12" ht="24.75" customHeight="1">
      <c r="A1" s="39"/>
      <c r="B1" s="1"/>
      <c r="C1" s="1"/>
      <c r="D1" s="1"/>
      <c r="E1" s="1"/>
      <c r="F1" s="1"/>
      <c r="G1" s="1"/>
      <c r="H1" s="45" t="s">
        <v>78</v>
      </c>
      <c r="I1" s="45"/>
      <c r="J1" s="45"/>
    </row>
    <row r="2" spans="1:12" s="13" customFormat="1" ht="25.5" customHeight="1">
      <c r="A2" s="33"/>
      <c r="B2" s="12"/>
      <c r="C2" s="51" t="str">
        <f>макс!C2</f>
        <v>Утверждено на заседании Комиссии по разработке Территориальной программы ОМС от 27.04.2023 года</v>
      </c>
      <c r="D2" s="51"/>
      <c r="E2" s="51"/>
      <c r="F2" s="51"/>
      <c r="G2" s="51"/>
      <c r="H2" s="51"/>
      <c r="I2" s="51"/>
      <c r="J2" s="51"/>
    </row>
    <row r="3" spans="1:12">
      <c r="A3" s="40"/>
      <c r="B3" s="4"/>
      <c r="C3" s="4"/>
      <c r="D3" s="4"/>
      <c r="E3" s="4"/>
      <c r="F3" s="8"/>
      <c r="G3" s="8"/>
      <c r="H3" s="45"/>
      <c r="I3" s="45"/>
      <c r="J3" s="45"/>
    </row>
    <row r="4" spans="1:12">
      <c r="A4" s="40"/>
      <c r="B4" s="4"/>
      <c r="C4" s="46" t="str">
        <f>макс!C4</f>
        <v>Стоимость медицинской помощи в разрезе медицинских и страховых медицинских организаций на 2023 год</v>
      </c>
      <c r="D4" s="46"/>
      <c r="E4" s="46"/>
      <c r="F4" s="46"/>
      <c r="G4" s="46"/>
      <c r="H4" s="46"/>
      <c r="I4" s="46"/>
      <c r="J4" s="46"/>
    </row>
    <row r="5" spans="1:12" ht="24" customHeight="1">
      <c r="A5" s="46"/>
      <c r="B5" s="46"/>
      <c r="C5" s="46"/>
      <c r="D5" s="46"/>
      <c r="E5" s="46"/>
      <c r="F5" s="46"/>
      <c r="G5" s="46"/>
      <c r="H5" s="46"/>
      <c r="I5" s="41"/>
      <c r="J5" s="10" t="s">
        <v>74</v>
      </c>
    </row>
    <row r="6" spans="1:12" ht="21.6" customHeight="1">
      <c r="A6" s="44" t="s">
        <v>1</v>
      </c>
      <c r="B6" s="44" t="s">
        <v>82</v>
      </c>
      <c r="C6" s="47" t="s">
        <v>77</v>
      </c>
      <c r="D6" s="48"/>
      <c r="E6" s="48"/>
      <c r="F6" s="48"/>
      <c r="G6" s="48"/>
      <c r="H6" s="48"/>
      <c r="I6" s="48"/>
      <c r="J6" s="49"/>
    </row>
    <row r="7" spans="1:12" ht="135" customHeight="1">
      <c r="A7" s="44"/>
      <c r="B7" s="44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105</v>
      </c>
      <c r="J7" s="6" t="s">
        <v>83</v>
      </c>
    </row>
    <row r="8" spans="1:12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4956594</v>
      </c>
      <c r="H8" s="14"/>
      <c r="I8" s="14"/>
      <c r="J8" s="7">
        <f>D8+F8+G8+H8+I8</f>
        <v>4956594</v>
      </c>
      <c r="L8" s="15"/>
    </row>
    <row r="9" spans="1:12" ht="39.75" customHeight="1">
      <c r="A9" s="36">
        <v>2</v>
      </c>
      <c r="B9" s="19">
        <v>670002</v>
      </c>
      <c r="C9" s="18" t="s">
        <v>8</v>
      </c>
      <c r="D9" s="14">
        <v>648117110.28999996</v>
      </c>
      <c r="E9" s="14">
        <v>134386870</v>
      </c>
      <c r="F9" s="14">
        <v>34817043.829999998</v>
      </c>
      <c r="G9" s="14">
        <v>35326585.542394862</v>
      </c>
      <c r="H9" s="14"/>
      <c r="I9" s="14">
        <v>3778340</v>
      </c>
      <c r="J9" s="7">
        <f t="shared" ref="J9:J72" si="0">D9+F9+G9+H9+I9</f>
        <v>722039079.66239488</v>
      </c>
      <c r="L9" s="15"/>
    </row>
    <row r="10" spans="1:12" ht="39.75" customHeight="1">
      <c r="A10" s="36">
        <v>3</v>
      </c>
      <c r="B10" s="19">
        <v>670003</v>
      </c>
      <c r="C10" s="18" t="s">
        <v>9</v>
      </c>
      <c r="D10" s="14">
        <v>74280361.799999997</v>
      </c>
      <c r="E10" s="14">
        <v>1952649</v>
      </c>
      <c r="F10" s="14">
        <v>24034937.010000002</v>
      </c>
      <c r="G10" s="14">
        <v>21450797.778999999</v>
      </c>
      <c r="H10" s="14"/>
      <c r="I10" s="14">
        <v>3753840</v>
      </c>
      <c r="J10" s="7">
        <f t="shared" si="0"/>
        <v>123519936.589</v>
      </c>
      <c r="L10" s="15"/>
    </row>
    <row r="11" spans="1:12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28993800</v>
      </c>
      <c r="H11" s="14"/>
      <c r="I11" s="14"/>
      <c r="J11" s="7">
        <f t="shared" si="0"/>
        <v>28993800</v>
      </c>
      <c r="L11" s="15"/>
    </row>
    <row r="12" spans="1:12" ht="35.25" customHeight="1">
      <c r="A12" s="36">
        <v>5</v>
      </c>
      <c r="B12" s="19">
        <v>670005</v>
      </c>
      <c r="C12" s="18" t="s">
        <v>11</v>
      </c>
      <c r="D12" s="14">
        <v>255240077.87</v>
      </c>
      <c r="E12" s="14">
        <v>48681126</v>
      </c>
      <c r="F12" s="14">
        <v>306400428.28999996</v>
      </c>
      <c r="G12" s="14">
        <v>47614043.2641</v>
      </c>
      <c r="H12" s="14"/>
      <c r="I12" s="14"/>
      <c r="J12" s="7">
        <f t="shared" si="0"/>
        <v>609254549.42409992</v>
      </c>
      <c r="L12" s="15"/>
    </row>
    <row r="13" spans="1:12" ht="34.5" customHeight="1">
      <c r="A13" s="36">
        <v>6</v>
      </c>
      <c r="B13" s="17">
        <v>670006</v>
      </c>
      <c r="C13" s="18" t="s">
        <v>47</v>
      </c>
      <c r="D13" s="14">
        <v>8006180.04</v>
      </c>
      <c r="E13" s="14"/>
      <c r="F13" s="14">
        <v>0</v>
      </c>
      <c r="G13" s="14">
        <v>0</v>
      </c>
      <c r="H13" s="14"/>
      <c r="I13" s="14"/>
      <c r="J13" s="7">
        <f t="shared" si="0"/>
        <v>8006180.04</v>
      </c>
      <c r="L13" s="15"/>
    </row>
    <row r="14" spans="1:12" ht="30" customHeight="1">
      <c r="A14" s="36">
        <v>7</v>
      </c>
      <c r="B14" s="17">
        <v>670008</v>
      </c>
      <c r="C14" s="18" t="s">
        <v>87</v>
      </c>
      <c r="D14" s="14">
        <v>0</v>
      </c>
      <c r="E14" s="14"/>
      <c r="F14" s="14">
        <v>0</v>
      </c>
      <c r="G14" s="14">
        <v>19728160</v>
      </c>
      <c r="H14" s="14"/>
      <c r="I14" s="14"/>
      <c r="J14" s="7">
        <f t="shared" si="0"/>
        <v>19728160</v>
      </c>
      <c r="L14" s="15"/>
    </row>
    <row r="15" spans="1:12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13658310</v>
      </c>
      <c r="H15" s="14"/>
      <c r="I15" s="14"/>
      <c r="J15" s="7">
        <f t="shared" si="0"/>
        <v>13658310</v>
      </c>
      <c r="L15" s="15"/>
    </row>
    <row r="16" spans="1:12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14791190</v>
      </c>
      <c r="H16" s="14"/>
      <c r="I16" s="14"/>
      <c r="J16" s="7">
        <f t="shared" si="0"/>
        <v>14791190</v>
      </c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12170640</v>
      </c>
      <c r="H17" s="14"/>
      <c r="I17" s="14"/>
      <c r="J17" s="7">
        <f t="shared" si="0"/>
        <v>12170640</v>
      </c>
      <c r="L17" s="15"/>
    </row>
    <row r="18" spans="1:12" ht="19.5" customHeight="1">
      <c r="A18" s="36">
        <v>11</v>
      </c>
      <c r="B18" s="19">
        <v>670012</v>
      </c>
      <c r="C18" s="18" t="s">
        <v>88</v>
      </c>
      <c r="D18" s="14">
        <v>0</v>
      </c>
      <c r="E18" s="14"/>
      <c r="F18" s="14">
        <v>0</v>
      </c>
      <c r="G18" s="14">
        <v>114963282.44169773</v>
      </c>
      <c r="H18" s="14">
        <v>19321560.931815118</v>
      </c>
      <c r="I18" s="14"/>
      <c r="J18" s="7">
        <f t="shared" si="0"/>
        <v>134284843.37351286</v>
      </c>
      <c r="L18" s="15"/>
    </row>
    <row r="19" spans="1:12" ht="30.75" customHeight="1">
      <c r="A19" s="36">
        <v>12</v>
      </c>
      <c r="B19" s="19">
        <v>670013</v>
      </c>
      <c r="C19" s="18" t="s">
        <v>28</v>
      </c>
      <c r="D19" s="14">
        <v>2649566.9499999993</v>
      </c>
      <c r="E19" s="14"/>
      <c r="F19" s="14">
        <v>917904.55000000016</v>
      </c>
      <c r="G19" s="14">
        <v>8252909.0315478006</v>
      </c>
      <c r="H19" s="14"/>
      <c r="I19" s="14"/>
      <c r="J19" s="7">
        <f t="shared" si="0"/>
        <v>11820380.5315478</v>
      </c>
      <c r="L19" s="15"/>
    </row>
    <row r="20" spans="1:12" ht="31.5" customHeight="1">
      <c r="A20" s="36">
        <v>13</v>
      </c>
      <c r="B20" s="19">
        <v>670015</v>
      </c>
      <c r="C20" s="18" t="s">
        <v>29</v>
      </c>
      <c r="D20" s="14">
        <v>51102312.129999988</v>
      </c>
      <c r="E20" s="14"/>
      <c r="F20" s="14">
        <v>8552019.6600000001</v>
      </c>
      <c r="G20" s="14">
        <v>168094318.64887941</v>
      </c>
      <c r="H20" s="14"/>
      <c r="I20" s="14"/>
      <c r="J20" s="7">
        <f t="shared" si="0"/>
        <v>227748650.4388794</v>
      </c>
      <c r="L20" s="15"/>
    </row>
    <row r="21" spans="1:12">
      <c r="A21" s="36">
        <v>14</v>
      </c>
      <c r="B21" s="19">
        <v>670017</v>
      </c>
      <c r="C21" s="18" t="s">
        <v>30</v>
      </c>
      <c r="D21" s="14">
        <v>2498931.1800000006</v>
      </c>
      <c r="E21" s="14"/>
      <c r="F21" s="14">
        <v>715159.55</v>
      </c>
      <c r="G21" s="14">
        <v>9407819.4718728736</v>
      </c>
      <c r="H21" s="14"/>
      <c r="I21" s="14"/>
      <c r="J21" s="7">
        <f t="shared" si="0"/>
        <v>12621910.201872874</v>
      </c>
      <c r="L21" s="15"/>
    </row>
    <row r="22" spans="1:12">
      <c r="A22" s="36">
        <v>15</v>
      </c>
      <c r="B22" s="19">
        <v>670018</v>
      </c>
      <c r="C22" s="18" t="s">
        <v>31</v>
      </c>
      <c r="D22" s="14">
        <v>25892351.779999983</v>
      </c>
      <c r="E22" s="14"/>
      <c r="F22" s="14">
        <v>11975299.599999998</v>
      </c>
      <c r="G22" s="14">
        <v>76939316.000796869</v>
      </c>
      <c r="H22" s="14"/>
      <c r="I22" s="14"/>
      <c r="J22" s="7">
        <f t="shared" si="0"/>
        <v>114806967.38079685</v>
      </c>
      <c r="L22" s="15"/>
    </row>
    <row r="23" spans="1:12">
      <c r="A23" s="36">
        <v>16</v>
      </c>
      <c r="B23" s="19">
        <v>670019</v>
      </c>
      <c r="C23" s="18" t="s">
        <v>32</v>
      </c>
      <c r="D23" s="14">
        <v>291451.42</v>
      </c>
      <c r="E23" s="14"/>
      <c r="F23" s="14">
        <v>389073.2</v>
      </c>
      <c r="G23" s="14">
        <v>660079.18161538453</v>
      </c>
      <c r="H23" s="14"/>
      <c r="I23" s="14"/>
      <c r="J23" s="7">
        <f t="shared" si="0"/>
        <v>1340603.8016153844</v>
      </c>
      <c r="L23" s="15"/>
    </row>
    <row r="24" spans="1:12" ht="22.7" customHeight="1">
      <c r="A24" s="36">
        <v>17</v>
      </c>
      <c r="B24" s="19">
        <v>670020</v>
      </c>
      <c r="C24" s="18" t="s">
        <v>104</v>
      </c>
      <c r="D24" s="14">
        <v>1817338.7200000002</v>
      </c>
      <c r="E24" s="14"/>
      <c r="F24" s="14">
        <v>1672452.9299999997</v>
      </c>
      <c r="G24" s="14">
        <v>7910986.7269957084</v>
      </c>
      <c r="H24" s="14"/>
      <c r="I24" s="14"/>
      <c r="J24" s="7">
        <f t="shared" si="0"/>
        <v>11400778.376995709</v>
      </c>
      <c r="L24" s="15"/>
    </row>
    <row r="25" spans="1:12">
      <c r="A25" s="36">
        <v>18</v>
      </c>
      <c r="B25" s="19">
        <v>670021</v>
      </c>
      <c r="C25" s="18" t="s">
        <v>33</v>
      </c>
      <c r="D25" s="14">
        <v>109346.96</v>
      </c>
      <c r="E25" s="14"/>
      <c r="F25" s="14">
        <v>197211.79</v>
      </c>
      <c r="G25" s="14">
        <v>1161986.1913999999</v>
      </c>
      <c r="H25" s="14"/>
      <c r="I25" s="14"/>
      <c r="J25" s="7">
        <f t="shared" si="0"/>
        <v>1468544.9413999999</v>
      </c>
      <c r="L25" s="15"/>
    </row>
    <row r="26" spans="1:12">
      <c r="A26" s="36">
        <v>19</v>
      </c>
      <c r="B26" s="19">
        <v>670022</v>
      </c>
      <c r="C26" s="18" t="s">
        <v>34</v>
      </c>
      <c r="D26" s="14">
        <v>1683895.32</v>
      </c>
      <c r="E26" s="14"/>
      <c r="F26" s="14">
        <v>1160727.1200000001</v>
      </c>
      <c r="G26" s="14">
        <v>10467782.650920145</v>
      </c>
      <c r="H26" s="14"/>
      <c r="I26" s="14"/>
      <c r="J26" s="7">
        <f t="shared" si="0"/>
        <v>13312405.090920147</v>
      </c>
      <c r="L26" s="15"/>
    </row>
    <row r="27" spans="1:12" ht="36" customHeight="1">
      <c r="A27" s="36">
        <v>20</v>
      </c>
      <c r="B27" s="19">
        <v>670023</v>
      </c>
      <c r="C27" s="18" t="s">
        <v>35</v>
      </c>
      <c r="D27" s="14">
        <v>1971346.7999999998</v>
      </c>
      <c r="E27" s="14"/>
      <c r="F27" s="14">
        <v>619925.81999999983</v>
      </c>
      <c r="G27" s="14">
        <v>5185941.7065333147</v>
      </c>
      <c r="H27" s="14"/>
      <c r="I27" s="14"/>
      <c r="J27" s="7">
        <f t="shared" si="0"/>
        <v>7777214.3265333138</v>
      </c>
      <c r="L27" s="15"/>
    </row>
    <row r="28" spans="1:12" ht="36" customHeight="1">
      <c r="A28" s="36">
        <v>21</v>
      </c>
      <c r="B28" s="19">
        <v>670024</v>
      </c>
      <c r="C28" s="18" t="s">
        <v>89</v>
      </c>
      <c r="D28" s="14">
        <v>2990776.87</v>
      </c>
      <c r="E28" s="14"/>
      <c r="F28" s="14">
        <v>1720136.86</v>
      </c>
      <c r="G28" s="14">
        <v>11322529.875017816</v>
      </c>
      <c r="H28" s="14"/>
      <c r="I28" s="14"/>
      <c r="J28" s="7">
        <f t="shared" si="0"/>
        <v>16033443.605017817</v>
      </c>
      <c r="L28" s="15"/>
    </row>
    <row r="29" spans="1:12" ht="36" customHeight="1">
      <c r="A29" s="36">
        <v>22</v>
      </c>
      <c r="B29" s="19">
        <v>670026</v>
      </c>
      <c r="C29" s="18" t="s">
        <v>80</v>
      </c>
      <c r="D29" s="14">
        <v>19540931.129999999</v>
      </c>
      <c r="E29" s="14"/>
      <c r="F29" s="14">
        <v>5473426.5700000003</v>
      </c>
      <c r="G29" s="14">
        <v>60856285.647396527</v>
      </c>
      <c r="H29" s="14"/>
      <c r="I29" s="14"/>
      <c r="J29" s="7">
        <f t="shared" si="0"/>
        <v>85870643.347396523</v>
      </c>
      <c r="L29" s="15"/>
    </row>
    <row r="30" spans="1:12" ht="36" customHeight="1">
      <c r="A30" s="36">
        <v>23</v>
      </c>
      <c r="B30" s="19">
        <v>670027</v>
      </c>
      <c r="C30" s="18" t="s">
        <v>38</v>
      </c>
      <c r="D30" s="14">
        <v>134664341.69</v>
      </c>
      <c r="E30" s="14"/>
      <c r="F30" s="14">
        <v>22142834.979999997</v>
      </c>
      <c r="G30" s="14">
        <v>253884810.11307412</v>
      </c>
      <c r="H30" s="14"/>
      <c r="I30" s="14"/>
      <c r="J30" s="7">
        <f t="shared" si="0"/>
        <v>410691986.78307414</v>
      </c>
      <c r="L30" s="15"/>
    </row>
    <row r="31" spans="1:12" ht="36" customHeight="1">
      <c r="A31" s="36">
        <v>24</v>
      </c>
      <c r="B31" s="19">
        <v>670028</v>
      </c>
      <c r="C31" s="18" t="s">
        <v>39</v>
      </c>
      <c r="D31" s="14">
        <v>5378032.6999999983</v>
      </c>
      <c r="E31" s="14"/>
      <c r="F31" s="14">
        <v>1220768.29</v>
      </c>
      <c r="G31" s="14">
        <v>10844587.220202323</v>
      </c>
      <c r="H31" s="14"/>
      <c r="I31" s="14"/>
      <c r="J31" s="7">
        <f t="shared" si="0"/>
        <v>17443388.210202321</v>
      </c>
      <c r="L31" s="15"/>
    </row>
    <row r="32" spans="1:12" ht="21" customHeight="1">
      <c r="A32" s="36">
        <v>25</v>
      </c>
      <c r="B32" s="20">
        <v>670029</v>
      </c>
      <c r="C32" s="21" t="s">
        <v>90</v>
      </c>
      <c r="D32" s="14">
        <v>187486159.63000005</v>
      </c>
      <c r="E32" s="14"/>
      <c r="F32" s="14">
        <v>16237136.550000001</v>
      </c>
      <c r="G32" s="14">
        <v>234233901.30522969</v>
      </c>
      <c r="H32" s="14"/>
      <c r="I32" s="14"/>
      <c r="J32" s="7">
        <f t="shared" si="0"/>
        <v>437957197.48522973</v>
      </c>
      <c r="L32" s="15"/>
    </row>
    <row r="33" spans="1:12">
      <c r="A33" s="36">
        <v>26</v>
      </c>
      <c r="B33" s="19">
        <v>670030</v>
      </c>
      <c r="C33" s="18" t="s">
        <v>103</v>
      </c>
      <c r="D33" s="14">
        <v>25568462.699999996</v>
      </c>
      <c r="E33" s="14"/>
      <c r="F33" s="14">
        <v>9960639.629999999</v>
      </c>
      <c r="G33" s="14">
        <v>87710662.135983318</v>
      </c>
      <c r="H33" s="14"/>
      <c r="I33" s="14"/>
      <c r="J33" s="7">
        <f t="shared" si="0"/>
        <v>123239764.46598332</v>
      </c>
      <c r="L33" s="15"/>
    </row>
    <row r="34" spans="1:12">
      <c r="A34" s="36">
        <v>27</v>
      </c>
      <c r="B34" s="19">
        <v>670033</v>
      </c>
      <c r="C34" s="18" t="s">
        <v>42</v>
      </c>
      <c r="D34" s="14">
        <v>2039975.1500000006</v>
      </c>
      <c r="E34" s="14"/>
      <c r="F34" s="14">
        <v>453229.29000000004</v>
      </c>
      <c r="G34" s="14">
        <v>3201098.7982094809</v>
      </c>
      <c r="H34" s="14"/>
      <c r="I34" s="14"/>
      <c r="J34" s="7">
        <f t="shared" si="0"/>
        <v>5694303.2382094814</v>
      </c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v>1133626.45</v>
      </c>
      <c r="E35" s="14"/>
      <c r="F35" s="14">
        <v>548982.7699999999</v>
      </c>
      <c r="G35" s="14">
        <v>2597299.7301029703</v>
      </c>
      <c r="H35" s="14"/>
      <c r="I35" s="14"/>
      <c r="J35" s="7">
        <f t="shared" si="0"/>
        <v>4279908.95010297</v>
      </c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v>46630975.920000002</v>
      </c>
      <c r="E36" s="14"/>
      <c r="F36" s="14">
        <v>9629895.0600000005</v>
      </c>
      <c r="G36" s="14">
        <v>97793550.577501342</v>
      </c>
      <c r="H36" s="14"/>
      <c r="I36" s="14"/>
      <c r="J36" s="7">
        <f t="shared" si="0"/>
        <v>154054421.55750135</v>
      </c>
      <c r="L36" s="15"/>
    </row>
    <row r="37" spans="1:12">
      <c r="A37" s="36">
        <v>30</v>
      </c>
      <c r="B37" s="19">
        <v>670037</v>
      </c>
      <c r="C37" s="18" t="s">
        <v>36</v>
      </c>
      <c r="D37" s="14">
        <v>474966.63999999996</v>
      </c>
      <c r="E37" s="14"/>
      <c r="F37" s="14">
        <v>294329.81</v>
      </c>
      <c r="G37" s="14">
        <v>788905.7084</v>
      </c>
      <c r="H37" s="14"/>
      <c r="I37" s="14"/>
      <c r="J37" s="7">
        <f t="shared" si="0"/>
        <v>1558202.1584000001</v>
      </c>
      <c r="L37" s="15"/>
    </row>
    <row r="38" spans="1:12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7810319.4400000013</v>
      </c>
      <c r="G38" s="14">
        <v>105046919.90637352</v>
      </c>
      <c r="H38" s="14"/>
      <c r="I38" s="14"/>
      <c r="J38" s="7">
        <f t="shared" si="0"/>
        <v>112857239.34637351</v>
      </c>
      <c r="L38" s="15"/>
    </row>
    <row r="39" spans="1:12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16073799.43</v>
      </c>
      <c r="G39" s="14">
        <v>78595165.815259427</v>
      </c>
      <c r="H39" s="14"/>
      <c r="I39" s="14"/>
      <c r="J39" s="7">
        <f t="shared" si="0"/>
        <v>94668965.245259434</v>
      </c>
      <c r="L39" s="15"/>
    </row>
    <row r="40" spans="1:12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4765306.1099999994</v>
      </c>
      <c r="G40" s="14">
        <v>82164725.397533789</v>
      </c>
      <c r="H40" s="14"/>
      <c r="I40" s="14"/>
      <c r="J40" s="7">
        <f t="shared" si="0"/>
        <v>86930031.507533789</v>
      </c>
      <c r="L40" s="15"/>
    </row>
    <row r="41" spans="1:12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6192498.25</v>
      </c>
      <c r="G41" s="14">
        <v>51976537.048851483</v>
      </c>
      <c r="H41" s="14"/>
      <c r="I41" s="14"/>
      <c r="J41" s="7">
        <f t="shared" si="0"/>
        <v>58169035.298851483</v>
      </c>
      <c r="L41" s="15"/>
    </row>
    <row r="42" spans="1:12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2903437.93</v>
      </c>
      <c r="G42" s="14">
        <v>32965049.204686988</v>
      </c>
      <c r="H42" s="14"/>
      <c r="I42" s="14"/>
      <c r="J42" s="7">
        <f t="shared" si="0"/>
        <v>35868487.134686992</v>
      </c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2151420.14</v>
      </c>
      <c r="G43" s="14">
        <v>23869319.404300194</v>
      </c>
      <c r="H43" s="14"/>
      <c r="I43" s="14"/>
      <c r="J43" s="7">
        <f t="shared" si="0"/>
        <v>26020739.544300195</v>
      </c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15203736.75</v>
      </c>
      <c r="G44" s="14">
        <v>65557335.510481596</v>
      </c>
      <c r="H44" s="14"/>
      <c r="I44" s="14"/>
      <c r="J44" s="7">
        <f t="shared" si="0"/>
        <v>80761072.260481596</v>
      </c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33377460</v>
      </c>
      <c r="H45" s="14"/>
      <c r="I45" s="14"/>
      <c r="J45" s="7">
        <f t="shared" si="0"/>
        <v>33377460</v>
      </c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25434380</v>
      </c>
      <c r="H46" s="14"/>
      <c r="I46" s="14"/>
      <c r="J46" s="7">
        <f t="shared" si="0"/>
        <v>25434380</v>
      </c>
      <c r="L46" s="15"/>
    </row>
    <row r="47" spans="1:12" ht="33.6" customHeight="1">
      <c r="A47" s="36">
        <v>40</v>
      </c>
      <c r="B47" s="19">
        <v>670048</v>
      </c>
      <c r="C47" s="18" t="s">
        <v>16</v>
      </c>
      <c r="D47" s="14">
        <v>381789428.09000003</v>
      </c>
      <c r="E47" s="14">
        <v>57096042</v>
      </c>
      <c r="F47" s="14">
        <v>26373789.619999997</v>
      </c>
      <c r="G47" s="14">
        <v>64219251.684</v>
      </c>
      <c r="H47" s="14"/>
      <c r="I47" s="14"/>
      <c r="J47" s="7">
        <f t="shared" si="0"/>
        <v>472382469.39400005</v>
      </c>
      <c r="L47" s="15"/>
    </row>
    <row r="48" spans="1:12" ht="21" customHeight="1">
      <c r="A48" s="36">
        <v>41</v>
      </c>
      <c r="B48" s="19">
        <v>670049</v>
      </c>
      <c r="C48" s="18" t="s">
        <v>91</v>
      </c>
      <c r="D48" s="14">
        <v>26612176.670000002</v>
      </c>
      <c r="E48" s="14"/>
      <c r="F48" s="14">
        <v>918337.91999999993</v>
      </c>
      <c r="G48" s="14">
        <v>38852282.331100002</v>
      </c>
      <c r="H48" s="14"/>
      <c r="I48" s="14"/>
      <c r="J48" s="7">
        <f t="shared" si="0"/>
        <v>66382796.921100006</v>
      </c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v>32580575.68</v>
      </c>
      <c r="E49" s="14"/>
      <c r="F49" s="14">
        <v>0</v>
      </c>
      <c r="G49" s="14">
        <v>1791540</v>
      </c>
      <c r="H49" s="14"/>
      <c r="I49" s="14"/>
      <c r="J49" s="7">
        <f t="shared" si="0"/>
        <v>34372115.68</v>
      </c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46912214</v>
      </c>
      <c r="H50" s="14"/>
      <c r="I50" s="14"/>
      <c r="J50" s="7">
        <f t="shared" si="0"/>
        <v>46912214</v>
      </c>
      <c r="L50" s="15"/>
    </row>
    <row r="51" spans="1:12" ht="21.75" customHeight="1">
      <c r="A51" s="36">
        <v>44</v>
      </c>
      <c r="B51" s="20">
        <v>670052</v>
      </c>
      <c r="C51" s="21" t="s">
        <v>92</v>
      </c>
      <c r="D51" s="14">
        <v>49958662.38000001</v>
      </c>
      <c r="E51" s="14"/>
      <c r="F51" s="14">
        <v>14568694.17</v>
      </c>
      <c r="G51" s="14">
        <v>213276754.95385471</v>
      </c>
      <c r="H51" s="14"/>
      <c r="I51" s="14"/>
      <c r="J51" s="7">
        <f t="shared" si="0"/>
        <v>277804111.50385475</v>
      </c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v>4639613.1999999993</v>
      </c>
      <c r="E52" s="14"/>
      <c r="F52" s="14">
        <v>3054059.3400000003</v>
      </c>
      <c r="G52" s="14">
        <v>54804523.872154191</v>
      </c>
      <c r="H52" s="14"/>
      <c r="I52" s="14"/>
      <c r="J52" s="7">
        <f t="shared" si="0"/>
        <v>62498196.41215419</v>
      </c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v>289874090.27999997</v>
      </c>
      <c r="E53" s="14">
        <v>59496517</v>
      </c>
      <c r="F53" s="14">
        <v>0</v>
      </c>
      <c r="G53" s="14">
        <v>30701082.225400001</v>
      </c>
      <c r="H53" s="14"/>
      <c r="I53" s="14"/>
      <c r="J53" s="7">
        <f t="shared" si="0"/>
        <v>320575172.50539994</v>
      </c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955476.06570000004</v>
      </c>
      <c r="H54" s="14"/>
      <c r="I54" s="14"/>
      <c r="J54" s="7">
        <f t="shared" si="0"/>
        <v>955476.06570000004</v>
      </c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0</v>
      </c>
      <c r="G55" s="14">
        <v>2506766.8175999997</v>
      </c>
      <c r="H55" s="14"/>
      <c r="I55" s="14"/>
      <c r="J55" s="7">
        <f t="shared" si="0"/>
        <v>2506766.8175999997</v>
      </c>
      <c r="L55" s="15"/>
    </row>
    <row r="56" spans="1:12" ht="30.6" customHeight="1">
      <c r="A56" s="36">
        <v>49</v>
      </c>
      <c r="B56" s="19">
        <v>670057</v>
      </c>
      <c r="C56" s="18" t="s">
        <v>93</v>
      </c>
      <c r="D56" s="14">
        <v>136576258.13999999</v>
      </c>
      <c r="E56" s="14">
        <v>15364608</v>
      </c>
      <c r="F56" s="14">
        <v>16626241.770000001</v>
      </c>
      <c r="G56" s="14">
        <v>33605524.961254925</v>
      </c>
      <c r="H56" s="14"/>
      <c r="I56" s="14"/>
      <c r="J56" s="7">
        <f t="shared" si="0"/>
        <v>186808024.87125492</v>
      </c>
      <c r="L56" s="15"/>
    </row>
    <row r="57" spans="1:12" ht="30" customHeight="1">
      <c r="A57" s="36">
        <v>50</v>
      </c>
      <c r="B57" s="19">
        <v>670059</v>
      </c>
      <c r="C57" s="18" t="s">
        <v>13</v>
      </c>
      <c r="D57" s="14">
        <v>38578083.319999993</v>
      </c>
      <c r="E57" s="14"/>
      <c r="F57" s="14">
        <v>0</v>
      </c>
      <c r="G57" s="14">
        <v>4425203.9473999999</v>
      </c>
      <c r="H57" s="14"/>
      <c r="I57" s="14"/>
      <c r="J57" s="7">
        <f t="shared" si="0"/>
        <v>43003287.267399997</v>
      </c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966978.20990000002</v>
      </c>
      <c r="H58" s="14"/>
      <c r="I58" s="14"/>
      <c r="J58" s="7">
        <f t="shared" si="0"/>
        <v>966978.20990000002</v>
      </c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1453012.9600000002</v>
      </c>
      <c r="G59" s="14">
        <v>814691.37</v>
      </c>
      <c r="H59" s="14"/>
      <c r="I59" s="14"/>
      <c r="J59" s="7">
        <f t="shared" si="0"/>
        <v>2267704.33</v>
      </c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415240297.9353748</v>
      </c>
      <c r="I60" s="14"/>
      <c r="J60" s="7">
        <f t="shared" si="0"/>
        <v>415240297.9353748</v>
      </c>
      <c r="L60" s="15"/>
    </row>
    <row r="61" spans="1:12" ht="32.25" customHeight="1">
      <c r="A61" s="36">
        <v>54</v>
      </c>
      <c r="B61" s="19">
        <v>670067</v>
      </c>
      <c r="C61" s="18" t="s">
        <v>51</v>
      </c>
      <c r="D61" s="14">
        <v>1208210.7799999998</v>
      </c>
      <c r="E61" s="14"/>
      <c r="F61" s="14">
        <v>3063531.52</v>
      </c>
      <c r="G61" s="14">
        <v>8449687.5563999992</v>
      </c>
      <c r="H61" s="14"/>
      <c r="I61" s="14"/>
      <c r="J61" s="7">
        <f t="shared" si="0"/>
        <v>12721429.856399998</v>
      </c>
      <c r="L61" s="15"/>
    </row>
    <row r="62" spans="1:12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3190331.88</v>
      </c>
      <c r="G62" s="14">
        <v>0</v>
      </c>
      <c r="H62" s="14"/>
      <c r="I62" s="14"/>
      <c r="J62" s="7">
        <f t="shared" si="0"/>
        <v>3190331.88</v>
      </c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3881286.4664999996</v>
      </c>
      <c r="H63" s="14"/>
      <c r="I63" s="14"/>
      <c r="J63" s="7">
        <f t="shared" si="0"/>
        <v>3881286.4664999996</v>
      </c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2584820.0999999996</v>
      </c>
      <c r="G64" s="14">
        <v>0</v>
      </c>
      <c r="H64" s="14"/>
      <c r="I64" s="14"/>
      <c r="J64" s="7">
        <f t="shared" si="0"/>
        <v>2584820.0999999996</v>
      </c>
      <c r="L64" s="15"/>
    </row>
    <row r="65" spans="1:12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3773660</v>
      </c>
      <c r="H65" s="14"/>
      <c r="I65" s="14"/>
      <c r="J65" s="7">
        <f t="shared" si="0"/>
        <v>3773660</v>
      </c>
      <c r="L65" s="15"/>
    </row>
    <row r="66" spans="1:12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7800658</v>
      </c>
      <c r="H66" s="14"/>
      <c r="I66" s="14"/>
      <c r="J66" s="7">
        <f t="shared" si="0"/>
        <v>7800658</v>
      </c>
      <c r="L66" s="15"/>
    </row>
    <row r="67" spans="1:12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79493096.379999995</v>
      </c>
      <c r="G67" s="14">
        <v>4897.2431000000006</v>
      </c>
      <c r="H67" s="14"/>
      <c r="I67" s="14"/>
      <c r="J67" s="7">
        <f t="shared" si="0"/>
        <v>79497993.623099998</v>
      </c>
      <c r="L67" s="15"/>
    </row>
    <row r="68" spans="1:12">
      <c r="A68" s="36">
        <v>61</v>
      </c>
      <c r="B68" s="19">
        <v>670085</v>
      </c>
      <c r="C68" s="24" t="s">
        <v>94</v>
      </c>
      <c r="D68" s="14">
        <v>0</v>
      </c>
      <c r="E68" s="14"/>
      <c r="F68" s="14">
        <v>0</v>
      </c>
      <c r="G68" s="14">
        <v>1853479</v>
      </c>
      <c r="H68" s="14"/>
      <c r="I68" s="14"/>
      <c r="J68" s="7">
        <f t="shared" si="0"/>
        <v>1853479</v>
      </c>
      <c r="L68" s="15"/>
    </row>
    <row r="69" spans="1:12">
      <c r="A69" s="36">
        <v>62</v>
      </c>
      <c r="B69" s="19">
        <v>670090</v>
      </c>
      <c r="C69" s="18" t="s">
        <v>95</v>
      </c>
      <c r="D69" s="14">
        <v>0</v>
      </c>
      <c r="E69" s="14"/>
      <c r="F69" s="14">
        <v>40699322.740000002</v>
      </c>
      <c r="G69" s="14">
        <v>0</v>
      </c>
      <c r="H69" s="14"/>
      <c r="I69" s="14"/>
      <c r="J69" s="7">
        <f t="shared" si="0"/>
        <v>40699322.740000002</v>
      </c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1227576.5099999998</v>
      </c>
      <c r="G70" s="14">
        <v>5295585.6925999997</v>
      </c>
      <c r="H70" s="14"/>
      <c r="I70" s="14"/>
      <c r="J70" s="7">
        <f t="shared" si="0"/>
        <v>6523162.2025999995</v>
      </c>
      <c r="L70" s="15"/>
    </row>
    <row r="71" spans="1:12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3270952.9600000004</v>
      </c>
      <c r="G71" s="14">
        <v>33083991.614069875</v>
      </c>
      <c r="H71" s="14"/>
      <c r="I71" s="14"/>
      <c r="J71" s="7">
        <f t="shared" si="0"/>
        <v>36354944.574069872</v>
      </c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46814.267999999996</v>
      </c>
      <c r="H73" s="14"/>
      <c r="I73" s="14"/>
      <c r="J73" s="7">
        <f t="shared" ref="J73:J92" si="1">D73+F73+G73+H73+I73</f>
        <v>46814.267999999996</v>
      </c>
      <c r="L73" s="15"/>
    </row>
    <row r="74" spans="1:12" ht="22.15" customHeight="1">
      <c r="A74" s="36">
        <v>67</v>
      </c>
      <c r="B74" s="25">
        <v>670107</v>
      </c>
      <c r="C74" s="27" t="s">
        <v>97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  <c r="L74" s="15"/>
    </row>
    <row r="75" spans="1:12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374124.27</v>
      </c>
      <c r="H75" s="14"/>
      <c r="I75" s="14"/>
      <c r="J75" s="7">
        <f t="shared" si="1"/>
        <v>374124.27</v>
      </c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  <c r="L76" s="15"/>
    </row>
    <row r="77" spans="1:12" ht="42.75" customHeight="1">
      <c r="A77" s="36">
        <v>70</v>
      </c>
      <c r="B77" s="25">
        <v>670125</v>
      </c>
      <c r="C77" s="24" t="s">
        <v>98</v>
      </c>
      <c r="D77" s="14">
        <v>0</v>
      </c>
      <c r="E77" s="14"/>
      <c r="F77" s="14">
        <v>16975122.120000001</v>
      </c>
      <c r="G77" s="14">
        <v>0</v>
      </c>
      <c r="H77" s="14"/>
      <c r="I77" s="14"/>
      <c r="J77" s="7">
        <f t="shared" si="1"/>
        <v>16975122.120000001</v>
      </c>
      <c r="L77" s="15"/>
    </row>
    <row r="78" spans="1:12">
      <c r="A78" s="36">
        <v>71</v>
      </c>
      <c r="B78" s="22">
        <v>670129</v>
      </c>
      <c r="C78" s="26" t="s">
        <v>79</v>
      </c>
      <c r="D78" s="14">
        <v>0</v>
      </c>
      <c r="E78" s="14"/>
      <c r="F78" s="14">
        <v>6783220.46</v>
      </c>
      <c r="G78" s="14">
        <v>0</v>
      </c>
      <c r="H78" s="14"/>
      <c r="I78" s="14"/>
      <c r="J78" s="7">
        <f t="shared" si="1"/>
        <v>6783220.46</v>
      </c>
      <c r="L78" s="15"/>
    </row>
    <row r="79" spans="1:12">
      <c r="A79" s="36">
        <v>72</v>
      </c>
      <c r="B79" s="22">
        <v>670131</v>
      </c>
      <c r="C79" s="26" t="s">
        <v>99</v>
      </c>
      <c r="D79" s="14">
        <v>0</v>
      </c>
      <c r="E79" s="14"/>
      <c r="F79" s="14">
        <v>0</v>
      </c>
      <c r="G79" s="14">
        <v>155138.54999999999</v>
      </c>
      <c r="H79" s="14"/>
      <c r="I79" s="14"/>
      <c r="J79" s="7">
        <f t="shared" si="1"/>
        <v>155138.54999999999</v>
      </c>
      <c r="L79" s="15"/>
    </row>
    <row r="80" spans="1:12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  <c r="L80" s="15"/>
    </row>
    <row r="81" spans="1:12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2890155.2</v>
      </c>
      <c r="G81" s="14">
        <v>9662228.5106999986</v>
      </c>
      <c r="H81" s="14"/>
      <c r="I81" s="14"/>
      <c r="J81" s="7">
        <f t="shared" si="1"/>
        <v>12552383.710699998</v>
      </c>
      <c r="L81" s="15"/>
    </row>
    <row r="82" spans="1:12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12235574</v>
      </c>
      <c r="H82" s="14"/>
      <c r="I82" s="14"/>
      <c r="J82" s="7">
        <f t="shared" si="1"/>
        <v>12235574</v>
      </c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5661969.6600000001</v>
      </c>
      <c r="H83" s="14"/>
      <c r="I83" s="14"/>
      <c r="J83" s="7">
        <f t="shared" si="1"/>
        <v>5661969.6600000001</v>
      </c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  <c r="L84" s="15"/>
    </row>
    <row r="85" spans="1:12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3446388</v>
      </c>
      <c r="H85" s="14"/>
      <c r="I85" s="14"/>
      <c r="J85" s="7">
        <f t="shared" si="1"/>
        <v>3446388</v>
      </c>
      <c r="L85" s="15"/>
    </row>
    <row r="86" spans="1:12">
      <c r="A86" s="36">
        <v>79</v>
      </c>
      <c r="B86" s="17">
        <v>670147</v>
      </c>
      <c r="C86" s="29" t="s">
        <v>70</v>
      </c>
      <c r="D86" s="14">
        <v>37125937.090000004</v>
      </c>
      <c r="E86" s="14"/>
      <c r="F86" s="14">
        <v>0</v>
      </c>
      <c r="G86" s="14">
        <v>1493625</v>
      </c>
      <c r="H86" s="14"/>
      <c r="I86" s="14"/>
      <c r="J86" s="7">
        <f t="shared" si="1"/>
        <v>38619562.090000004</v>
      </c>
      <c r="L86" s="15"/>
    </row>
    <row r="87" spans="1:12">
      <c r="A87" s="36">
        <v>80</v>
      </c>
      <c r="B87" s="17">
        <v>670148</v>
      </c>
      <c r="C87" s="30" t="s">
        <v>100</v>
      </c>
      <c r="D87" s="14">
        <v>7450324.0800000001</v>
      </c>
      <c r="E87" s="14"/>
      <c r="F87" s="14">
        <v>0</v>
      </c>
      <c r="G87" s="14">
        <v>0</v>
      </c>
      <c r="H87" s="14"/>
      <c r="I87" s="14"/>
      <c r="J87" s="7">
        <f t="shared" si="1"/>
        <v>7450324.0800000001</v>
      </c>
      <c r="L87" s="15"/>
    </row>
    <row r="88" spans="1:12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  <c r="L88" s="15"/>
    </row>
    <row r="89" spans="1:12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  <c r="L89" s="15"/>
    </row>
    <row r="90" spans="1:12">
      <c r="A90" s="36">
        <v>83</v>
      </c>
      <c r="B90" s="17">
        <v>670155</v>
      </c>
      <c r="C90" s="29" t="s">
        <v>101</v>
      </c>
      <c r="D90" s="14">
        <v>0</v>
      </c>
      <c r="E90" s="14"/>
      <c r="F90" s="14">
        <v>2753947.97</v>
      </c>
      <c r="G90" s="14">
        <v>0</v>
      </c>
      <c r="H90" s="14"/>
      <c r="I90" s="14"/>
      <c r="J90" s="7">
        <f t="shared" si="1"/>
        <v>2753947.97</v>
      </c>
      <c r="L90" s="15"/>
    </row>
    <row r="91" spans="1:12" ht="30">
      <c r="A91" s="36">
        <v>84</v>
      </c>
      <c r="B91" s="17">
        <v>670156</v>
      </c>
      <c r="C91" s="24" t="s">
        <v>96</v>
      </c>
      <c r="D91" s="14">
        <v>0</v>
      </c>
      <c r="E91" s="14"/>
      <c r="F91" s="14"/>
      <c r="G91" s="14">
        <v>4124187</v>
      </c>
      <c r="H91" s="14"/>
      <c r="I91" s="14"/>
      <c r="J91" s="7">
        <f t="shared" si="1"/>
        <v>4124187</v>
      </c>
      <c r="L91" s="15"/>
    </row>
    <row r="92" spans="1:12" ht="29.25" customHeight="1">
      <c r="A92" s="36">
        <v>85</v>
      </c>
      <c r="B92" s="19">
        <v>670157</v>
      </c>
      <c r="C92" s="18" t="s">
        <v>102</v>
      </c>
      <c r="D92" s="14">
        <v>177479697.16000003</v>
      </c>
      <c r="E92" s="14"/>
      <c r="F92" s="14">
        <v>20348468.010000002</v>
      </c>
      <c r="G92" s="14">
        <v>285663012.23019302</v>
      </c>
      <c r="H92" s="14"/>
      <c r="I92" s="14"/>
      <c r="J92" s="7">
        <f t="shared" si="1"/>
        <v>483491177.40019304</v>
      </c>
      <c r="L92" s="15"/>
    </row>
    <row r="93" spans="1:12">
      <c r="A93" s="36"/>
      <c r="B93" s="31"/>
      <c r="C93" s="11" t="s">
        <v>69</v>
      </c>
      <c r="D93" s="7">
        <f>SUM(D8:D92)</f>
        <v>2683441577.0100007</v>
      </c>
      <c r="E93" s="7">
        <f t="shared" ref="E93:J93" si="2">SUM(E8:E92)</f>
        <v>316977812</v>
      </c>
      <c r="F93" s="7">
        <f t="shared" si="2"/>
        <v>760508762.84000027</v>
      </c>
      <c r="G93" s="7">
        <f t="shared" si="2"/>
        <v>2744824024.7754855</v>
      </c>
      <c r="H93" s="7">
        <f t="shared" si="2"/>
        <v>434561858.86718988</v>
      </c>
      <c r="I93" s="7">
        <f t="shared" ref="I93" si="3">SUM(I8:I92)</f>
        <v>7532180</v>
      </c>
      <c r="J93" s="7">
        <f t="shared" si="2"/>
        <v>6630868403.4926748</v>
      </c>
      <c r="L93" s="15"/>
    </row>
    <row r="94" spans="1:12">
      <c r="H94" s="15"/>
      <c r="I94" s="15"/>
      <c r="J94" s="9"/>
    </row>
    <row r="95" spans="1:12">
      <c r="D95" s="15"/>
      <c r="E95" s="15"/>
      <c r="F95" s="15"/>
      <c r="G95" s="15"/>
      <c r="H95" s="15"/>
      <c r="I95" s="15"/>
      <c r="J95" s="15"/>
    </row>
    <row r="96" spans="1:12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2023-02-01T08:34:26Z</cp:lastPrinted>
  <dcterms:created xsi:type="dcterms:W3CDTF">2021-07-01T15:06:33Z</dcterms:created>
  <dcterms:modified xsi:type="dcterms:W3CDTF">2023-05-04T09:13:55Z</dcterms:modified>
</cp:coreProperties>
</file>