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</definedNames>
  <calcPr calcId="125725"/>
</workbook>
</file>

<file path=xl/calcChain.xml><?xml version="1.0" encoding="utf-8"?>
<calcChain xmlns="http://schemas.openxmlformats.org/spreadsheetml/2006/main">
  <c r="J8" i="3"/>
  <c r="J9" i="5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J9" i="4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8"/>
  <c r="J9" i="3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G93" i="5"/>
  <c r="G93" i="3"/>
  <c r="G93" i="4"/>
  <c r="I9" i="1" l="1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8"/>
  <c r="I93" l="1"/>
  <c r="I95" s="1"/>
  <c r="I93" i="3"/>
  <c r="I93" i="4"/>
  <c r="I93" i="5"/>
  <c r="E93"/>
  <c r="F93"/>
  <c r="H93"/>
  <c r="D93"/>
  <c r="E93" i="4"/>
  <c r="F93"/>
  <c r="H93"/>
  <c r="D93"/>
  <c r="E93" i="3"/>
  <c r="F93"/>
  <c r="H93"/>
  <c r="D93"/>
  <c r="D9" i="1" l="1"/>
  <c r="E9"/>
  <c r="F9"/>
  <c r="G9"/>
  <c r="H9"/>
  <c r="D10"/>
  <c r="E10"/>
  <c r="F10"/>
  <c r="G10"/>
  <c r="H10"/>
  <c r="D11"/>
  <c r="E11"/>
  <c r="F11"/>
  <c r="G11"/>
  <c r="H11"/>
  <c r="D12"/>
  <c r="E12"/>
  <c r="F12"/>
  <c r="G12"/>
  <c r="H12"/>
  <c r="D13"/>
  <c r="E13"/>
  <c r="F13"/>
  <c r="G13"/>
  <c r="H13"/>
  <c r="D14"/>
  <c r="E14"/>
  <c r="F14"/>
  <c r="G14"/>
  <c r="H14"/>
  <c r="D15"/>
  <c r="E15"/>
  <c r="F15"/>
  <c r="G15"/>
  <c r="H15"/>
  <c r="D16"/>
  <c r="E16"/>
  <c r="F16"/>
  <c r="G16"/>
  <c r="H16"/>
  <c r="D17"/>
  <c r="E17"/>
  <c r="F17"/>
  <c r="G17"/>
  <c r="H17"/>
  <c r="D18"/>
  <c r="E18"/>
  <c r="F18"/>
  <c r="G18"/>
  <c r="H18"/>
  <c r="D19"/>
  <c r="E19"/>
  <c r="F19"/>
  <c r="G19"/>
  <c r="H19"/>
  <c r="D92"/>
  <c r="E92"/>
  <c r="F92"/>
  <c r="G92"/>
  <c r="H92"/>
  <c r="D20"/>
  <c r="E20"/>
  <c r="F20"/>
  <c r="G20"/>
  <c r="H20"/>
  <c r="D21"/>
  <c r="E21"/>
  <c r="F21"/>
  <c r="G21"/>
  <c r="H21"/>
  <c r="D22"/>
  <c r="E22"/>
  <c r="F22"/>
  <c r="G22"/>
  <c r="H22"/>
  <c r="D23"/>
  <c r="J23" s="1"/>
  <c r="E23"/>
  <c r="F23"/>
  <c r="G23"/>
  <c r="H23"/>
  <c r="D24"/>
  <c r="E24"/>
  <c r="F24"/>
  <c r="G24"/>
  <c r="H24"/>
  <c r="D25"/>
  <c r="E25"/>
  <c r="F25"/>
  <c r="G25"/>
  <c r="H25"/>
  <c r="D26"/>
  <c r="E26"/>
  <c r="F26"/>
  <c r="G26"/>
  <c r="H26"/>
  <c r="D27"/>
  <c r="E27"/>
  <c r="F27"/>
  <c r="G27"/>
  <c r="H27"/>
  <c r="D28"/>
  <c r="J28" s="1"/>
  <c r="E28"/>
  <c r="F28"/>
  <c r="G28"/>
  <c r="H28"/>
  <c r="D29"/>
  <c r="E29"/>
  <c r="F29"/>
  <c r="G29"/>
  <c r="H29"/>
  <c r="D30"/>
  <c r="E30"/>
  <c r="F30"/>
  <c r="G30"/>
  <c r="H30"/>
  <c r="D31"/>
  <c r="E31"/>
  <c r="F31"/>
  <c r="G31"/>
  <c r="H31"/>
  <c r="D32"/>
  <c r="E32"/>
  <c r="F32"/>
  <c r="G32"/>
  <c r="H32"/>
  <c r="D33"/>
  <c r="E33"/>
  <c r="F33"/>
  <c r="G33"/>
  <c r="H33"/>
  <c r="D34"/>
  <c r="E34"/>
  <c r="F34"/>
  <c r="G34"/>
  <c r="H34"/>
  <c r="D35"/>
  <c r="E35"/>
  <c r="F35"/>
  <c r="G35"/>
  <c r="H35"/>
  <c r="D36"/>
  <c r="E36"/>
  <c r="F36"/>
  <c r="G36"/>
  <c r="H36"/>
  <c r="D37"/>
  <c r="E37"/>
  <c r="F37"/>
  <c r="G37"/>
  <c r="H37"/>
  <c r="D38"/>
  <c r="E38"/>
  <c r="F38"/>
  <c r="G38"/>
  <c r="H38"/>
  <c r="D39"/>
  <c r="E39"/>
  <c r="F39"/>
  <c r="G39"/>
  <c r="H39"/>
  <c r="D40"/>
  <c r="E40"/>
  <c r="F40"/>
  <c r="G40"/>
  <c r="H40"/>
  <c r="D41"/>
  <c r="E41"/>
  <c r="F41"/>
  <c r="G41"/>
  <c r="H41"/>
  <c r="D42"/>
  <c r="E42"/>
  <c r="F42"/>
  <c r="G42"/>
  <c r="H42"/>
  <c r="D43"/>
  <c r="E43"/>
  <c r="F43"/>
  <c r="G43"/>
  <c r="H43"/>
  <c r="D44"/>
  <c r="E44"/>
  <c r="F44"/>
  <c r="G44"/>
  <c r="H44"/>
  <c r="D45"/>
  <c r="E45"/>
  <c r="F45"/>
  <c r="G45"/>
  <c r="H45"/>
  <c r="D46"/>
  <c r="E46"/>
  <c r="F46"/>
  <c r="G46"/>
  <c r="H46"/>
  <c r="D47"/>
  <c r="E47"/>
  <c r="F47"/>
  <c r="G47"/>
  <c r="H47"/>
  <c r="D48"/>
  <c r="E48"/>
  <c r="F48"/>
  <c r="G48"/>
  <c r="H48"/>
  <c r="D49"/>
  <c r="E49"/>
  <c r="F49"/>
  <c r="G49"/>
  <c r="H49"/>
  <c r="D50"/>
  <c r="E50"/>
  <c r="F50"/>
  <c r="G50"/>
  <c r="H50"/>
  <c r="D51"/>
  <c r="E51"/>
  <c r="F51"/>
  <c r="G51"/>
  <c r="H51"/>
  <c r="D52"/>
  <c r="E52"/>
  <c r="F52"/>
  <c r="G52"/>
  <c r="H52"/>
  <c r="D53"/>
  <c r="E53"/>
  <c r="F53"/>
  <c r="G53"/>
  <c r="H53"/>
  <c r="D54"/>
  <c r="E54"/>
  <c r="F54"/>
  <c r="G54"/>
  <c r="H54"/>
  <c r="D55"/>
  <c r="E55"/>
  <c r="F55"/>
  <c r="G55"/>
  <c r="H55"/>
  <c r="D56"/>
  <c r="E56"/>
  <c r="F56"/>
  <c r="G56"/>
  <c r="H56"/>
  <c r="D57"/>
  <c r="E57"/>
  <c r="F57"/>
  <c r="G57"/>
  <c r="H57"/>
  <c r="D58"/>
  <c r="E58"/>
  <c r="F58"/>
  <c r="G58"/>
  <c r="H58"/>
  <c r="D59"/>
  <c r="E59"/>
  <c r="F59"/>
  <c r="G59"/>
  <c r="H59"/>
  <c r="D60"/>
  <c r="E60"/>
  <c r="F60"/>
  <c r="G60"/>
  <c r="H60"/>
  <c r="D61"/>
  <c r="E61"/>
  <c r="F61"/>
  <c r="G61"/>
  <c r="H61"/>
  <c r="D62"/>
  <c r="E62"/>
  <c r="F62"/>
  <c r="G62"/>
  <c r="H62"/>
  <c r="D63"/>
  <c r="E63"/>
  <c r="F63"/>
  <c r="G63"/>
  <c r="H63"/>
  <c r="D64"/>
  <c r="E64"/>
  <c r="F64"/>
  <c r="G64"/>
  <c r="H64"/>
  <c r="D65"/>
  <c r="E65"/>
  <c r="F65"/>
  <c r="G65"/>
  <c r="H65"/>
  <c r="D66"/>
  <c r="E66"/>
  <c r="F66"/>
  <c r="G66"/>
  <c r="H66"/>
  <c r="D67"/>
  <c r="E67"/>
  <c r="F67"/>
  <c r="G67"/>
  <c r="H67"/>
  <c r="D68"/>
  <c r="E68"/>
  <c r="F68"/>
  <c r="G68"/>
  <c r="H68"/>
  <c r="D69"/>
  <c r="E69"/>
  <c r="F69"/>
  <c r="G69"/>
  <c r="H69"/>
  <c r="D70"/>
  <c r="E70"/>
  <c r="F70"/>
  <c r="G70"/>
  <c r="H70"/>
  <c r="D71"/>
  <c r="E71"/>
  <c r="F71"/>
  <c r="G71"/>
  <c r="H71"/>
  <c r="D72"/>
  <c r="E72"/>
  <c r="F72"/>
  <c r="G72"/>
  <c r="H72"/>
  <c r="D73"/>
  <c r="E73"/>
  <c r="F73"/>
  <c r="G73"/>
  <c r="H73"/>
  <c r="D74"/>
  <c r="E74"/>
  <c r="F74"/>
  <c r="G74"/>
  <c r="H74"/>
  <c r="D75"/>
  <c r="E75"/>
  <c r="F75"/>
  <c r="G75"/>
  <c r="H75"/>
  <c r="D76"/>
  <c r="E76"/>
  <c r="F76"/>
  <c r="G76"/>
  <c r="H76"/>
  <c r="D77"/>
  <c r="E77"/>
  <c r="F77"/>
  <c r="G77"/>
  <c r="H77"/>
  <c r="D78"/>
  <c r="E78"/>
  <c r="F78"/>
  <c r="G78"/>
  <c r="H78"/>
  <c r="D79"/>
  <c r="E79"/>
  <c r="F79"/>
  <c r="G79"/>
  <c r="H79"/>
  <c r="D80"/>
  <c r="E80"/>
  <c r="F80"/>
  <c r="G80"/>
  <c r="H80"/>
  <c r="D81"/>
  <c r="E81"/>
  <c r="F81"/>
  <c r="G81"/>
  <c r="H81"/>
  <c r="D82"/>
  <c r="E82"/>
  <c r="F82"/>
  <c r="G82"/>
  <c r="H82"/>
  <c r="D83"/>
  <c r="E83"/>
  <c r="F83"/>
  <c r="G83"/>
  <c r="H83"/>
  <c r="D84"/>
  <c r="E84"/>
  <c r="F84"/>
  <c r="G84"/>
  <c r="H84"/>
  <c r="D85"/>
  <c r="E85"/>
  <c r="F85"/>
  <c r="G85"/>
  <c r="H85"/>
  <c r="D86"/>
  <c r="E86"/>
  <c r="F86"/>
  <c r="G86"/>
  <c r="H86"/>
  <c r="D87"/>
  <c r="E87"/>
  <c r="F87"/>
  <c r="G87"/>
  <c r="H87"/>
  <c r="D88"/>
  <c r="E88"/>
  <c r="F88"/>
  <c r="G88"/>
  <c r="H88"/>
  <c r="D89"/>
  <c r="E89"/>
  <c r="F89"/>
  <c r="G89"/>
  <c r="H89"/>
  <c r="D90"/>
  <c r="E90"/>
  <c r="F90"/>
  <c r="G90"/>
  <c r="H90"/>
  <c r="D91"/>
  <c r="E91"/>
  <c r="F91"/>
  <c r="G91"/>
  <c r="H91"/>
  <c r="J80" l="1"/>
  <c r="J68"/>
  <c r="J56"/>
  <c r="J44"/>
  <c r="J20"/>
  <c r="J9"/>
  <c r="J12"/>
  <c r="J17"/>
  <c r="J32"/>
  <c r="J35"/>
  <c r="J49"/>
  <c r="J25"/>
  <c r="J14"/>
  <c r="J42"/>
  <c r="J30"/>
  <c r="J19"/>
  <c r="J33"/>
  <c r="J21"/>
  <c r="J10"/>
  <c r="J26"/>
  <c r="J15"/>
  <c r="J73"/>
  <c r="J92"/>
  <c r="J37"/>
  <c r="J90"/>
  <c r="J67"/>
  <c r="J85"/>
  <c r="J61"/>
  <c r="J78"/>
  <c r="J66"/>
  <c r="J54"/>
  <c r="J83"/>
  <c r="J71"/>
  <c r="J59"/>
  <c r="J47"/>
  <c r="J88"/>
  <c r="J76"/>
  <c r="J64"/>
  <c r="J52"/>
  <c r="J40"/>
  <c r="J81"/>
  <c r="J69"/>
  <c r="J57"/>
  <c r="J45"/>
  <c r="J86"/>
  <c r="J74"/>
  <c r="J62"/>
  <c r="J50"/>
  <c r="J38"/>
  <c r="J91"/>
  <c r="J79"/>
  <c r="J55"/>
  <c r="J43"/>
  <c r="J31"/>
  <c r="J84"/>
  <c r="J72"/>
  <c r="J60"/>
  <c r="J48"/>
  <c r="J36"/>
  <c r="J24"/>
  <c r="J13"/>
  <c r="J89"/>
  <c r="J77"/>
  <c r="J65"/>
  <c r="J53"/>
  <c r="J41"/>
  <c r="J29"/>
  <c r="J18"/>
  <c r="J82"/>
  <c r="J70"/>
  <c r="J58"/>
  <c r="J46"/>
  <c r="J34"/>
  <c r="J22"/>
  <c r="J11"/>
  <c r="J87"/>
  <c r="J75"/>
  <c r="J63"/>
  <c r="J51"/>
  <c r="J39"/>
  <c r="J27"/>
  <c r="J16"/>
  <c r="J93" i="3"/>
  <c r="J93" i="4"/>
  <c r="J93" i="5"/>
  <c r="J94" i="1"/>
  <c r="C2" i="3" l="1"/>
  <c r="C2" i="4" s="1"/>
  <c r="C2" i="5" s="1"/>
  <c r="C4" i="3"/>
  <c r="C4" i="4" s="1"/>
  <c r="C4" i="5" s="1"/>
  <c r="E8" i="1" l="1"/>
  <c r="E93" s="1"/>
  <c r="F8"/>
  <c r="G8"/>
  <c r="G93" s="1"/>
  <c r="H8"/>
  <c r="H93" s="1"/>
  <c r="G95" l="1"/>
  <c r="F93"/>
  <c r="F95" s="1"/>
  <c r="H95"/>
  <c r="E95"/>
  <c r="D8"/>
  <c r="J8" s="1"/>
  <c r="D93" l="1"/>
  <c r="D95" s="1"/>
  <c r="J93" l="1"/>
  <c r="J95" l="1"/>
</calcChain>
</file>

<file path=xl/sharedStrings.xml><?xml version="1.0" encoding="utf-8"?>
<sst xmlns="http://schemas.openxmlformats.org/spreadsheetml/2006/main" count="404" uniqueCount="107">
  <si>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</si>
  <si>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</si>
  <si>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</si>
  <si>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</si>
  <si>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</si>
  <si>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</si>
  <si>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</si>
  <si>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</si>
  <si>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</si>
  <si>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</si>
  <si>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</si>
  <si>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</si>
  <si>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</si>
  <si>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</si>
  <si>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</si>
  <si>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</si>
  <si>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</si>
  <si>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</si>
  <si>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</si>
  <si>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</si>
  <si>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</si>
  <si>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</si>
  <si>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</si>
  <si>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</si>
  <si>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</si>
  <si>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</si>
  <si>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</si>
  <si>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</si>
  <si>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</si>
  <si>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</si>
  <si>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</si>
  <si>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</si>
  <si>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</si>
  <si>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</si>
  <si>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</si>
  <si>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</si>
  <si>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"Озерненская РБ № 1"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</si>
  <si>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</si>
  <si>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</si>
  <si>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</si>
  <si>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</si>
  <si>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</si>
  <si>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</si>
  <si>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</si>
  <si>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</si>
  <si>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</si>
  <si>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</si>
  <si>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>Санаторий-профилакторий в г.Смоленске ДСС МЖД - филиала ОАО "РЖД"</t>
  </si>
  <si>
    <t xml:space="preserve">ФКУЗ МСЧ -67 ФСИН России </t>
  </si>
  <si>
    <t>Филиал №4 ФГКУ "1586 ОВКГ МВО" Минобороны России</t>
  </si>
  <si>
    <t>ООО "Андромед"</t>
  </si>
  <si>
    <t>ФГБУ "ФЦТОЭ Минздрава России"</t>
  </si>
  <si>
    <t>ПАО "Дорогобуж"</t>
  </si>
  <si>
    <t>ООО МЦ "Гинея"</t>
  </si>
  <si>
    <t>ООО "Центр ЭКО"</t>
  </si>
  <si>
    <t>ООО "Фрезениус Нефрокеа"</t>
  </si>
  <si>
    <t>МЧУДПО "Клиника Медекс Смоленск"</t>
  </si>
  <si>
    <t>ООО "Клиника Позвоночника 2К"</t>
  </si>
  <si>
    <t>ООО "Клиника Эксперт Смоленск"</t>
  </si>
  <si>
    <t xml:space="preserve">ООО «Стоматологическая поликлиника» </t>
  </si>
  <si>
    <t>ООО «Семейная клиника» (Гагарин)</t>
  </si>
  <si>
    <t>ООО "Утро"</t>
  </si>
  <si>
    <t>ООО"М-Лайн"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</si>
  <si>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</si>
  <si>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</si>
  <si>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«Диагностика Смоленск» (г.Вязьма)</t>
  </si>
  <si>
    <t>ООО «Альфамед»</t>
  </si>
  <si>
    <t xml:space="preserve">ООО «Независимая лаборатория ИНВИТРО» (г.Москва)       </t>
  </si>
  <si>
    <t>ООО «Каравай» (г. Рославль)</t>
  </si>
  <si>
    <t>ИТОГ</t>
  </si>
  <si>
    <t>АНО «Реабилитационный центр - Санаторий «Дугино»</t>
  </si>
  <si>
    <t>ООО «Медицина плюс»</t>
  </si>
  <si>
    <t>ООО "ВИТАЛАБ"</t>
  </si>
  <si>
    <t>ООО "НПФ "ХЕЛИКС"</t>
  </si>
  <si>
    <t>руб.</t>
  </si>
  <si>
    <t>Приложение № 8</t>
  </si>
  <si>
    <t>ООО "Нефрофарм"</t>
  </si>
  <si>
    <t>ОГБУЗ "Починковская РБ"</t>
  </si>
  <si>
    <t>Стоимость медицинской помощи в разрезе медицинских и страховых медицинских организаций на 2023 год</t>
  </si>
  <si>
    <t>Реестровый номер</t>
  </si>
  <si>
    <t>ВСЕГО 2023 год</t>
  </si>
  <si>
    <t>ИТОГО</t>
  </si>
  <si>
    <t>Межтерриториальные расчеты</t>
  </si>
  <si>
    <t>ВСЕГО</t>
  </si>
  <si>
    <t>ОГАУЗ "Вяземская городская  стоматологическая поликлиника"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</si>
  <si>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</si>
  <si>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</si>
  <si>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</si>
  <si>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</si>
  <si>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</si>
  <si>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</si>
  <si>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ООО "КЛИНИК ПАРК-М"</t>
  </si>
  <si>
    <t>Смоленский филиал ООО "БМК"</t>
  </si>
  <si>
    <t>Калужский филиал ФГАУ «МНТК «Микрохирургия глаза» им. акад. С.Н. Федорова» Минздрава России</t>
  </si>
  <si>
    <t>ООО "КДФ" (г.Тверь)</t>
  </si>
  <si>
    <t>МЧУ "Нефросовет-Иваново"</t>
  </si>
  <si>
    <t>ООО МО «Смоленские клиники»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</si>
  <si>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</si>
  <si>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</si>
  <si>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</si>
  <si>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</si>
  <si>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</si>
  <si>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</si>
  <si>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</si>
  <si>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</si>
  <si>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</si>
  <si>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Утверждено на заседании Комиссии по разработке Территориальной программы ОМС от 25.09.2023 года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</si>
</sst>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49" fontId="15" fillId="2" borderId="4" xfId="1" applyNumberFormat="1" applyFont="1" applyFill="1" applyBorder="1" applyAlignment="1" applyProtection="1">
      <alignment horizontal="left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49" fontId="15" fillId="0" borderId="4" xfId="1" applyNumberFormat="1" applyFont="1" applyFill="1" applyBorder="1" applyAlignment="1" applyProtection="1">
      <alignment horizontal="left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5" fillId="2" borderId="5" xfId="1" applyNumberFormat="1" applyFont="1" applyFill="1" applyBorder="1" applyAlignment="1" applyProtection="1">
      <alignment horizontal="left" vertical="center" wrapText="1"/>
    </xf>
    <xf numFmtId="49" fontId="15" fillId="2" borderId="4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 vertical="center" wrapText="1"/>
    </xf>
    <xf numFmtId="49" fontId="16" fillId="2" borderId="4" xfId="1" applyNumberFormat="1" applyFont="1" applyFill="1" applyBorder="1" applyAlignment="1" applyProtection="1">
      <alignment vertical="center" wrapText="1"/>
    </xf>
    <xf numFmtId="49" fontId="16" fillId="2" borderId="5" xfId="1" applyNumberFormat="1" applyFont="1" applyFill="1" applyBorder="1" applyAlignment="1" applyProtection="1">
      <alignment vertical="center" wrapText="1"/>
    </xf>
    <xf numFmtId="0" fontId="14" fillId="2" borderId="5" xfId="0" applyFont="1" applyFill="1" applyBorder="1" applyAlignment="1">
      <alignment horizontal="center"/>
    </xf>
    <xf numFmtId="49" fontId="16" fillId="2" borderId="4" xfId="1" applyNumberFormat="1" applyFont="1" applyFill="1" applyBorder="1" applyAlignment="1" applyProtection="1">
      <alignment horizontal="left" vertical="center" wrapText="1"/>
    </xf>
    <xf numFmtId="0" fontId="17" fillId="2" borderId="4" xfId="0" applyFont="1" applyFill="1" applyBorder="1" applyAlignment="1">
      <alignment vertical="top" wrapText="1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ill="1"/>
    <xf numFmtId="0" fontId="18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9" fillId="0" borderId="4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3" fontId="0" fillId="0" borderId="4" xfId="0" applyNumberFormat="1" applyFill="1" applyBorder="1"/>
    <xf numFmtId="0" fontId="0" fillId="2" borderId="0" xfId="0" applyFill="1"/>
    <xf numFmtId="0" fontId="0" fillId="2" borderId="4" xfId="0" applyFill="1" applyBorder="1"/>
    <xf numFmtId="0" fontId="18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M97"/>
  <sheetViews>
    <sheetView tabSelected="1" zoomScale="70" zoomScaleNormal="70" workbookViewId="0">
      <pane xSplit="3" ySplit="7" topLeftCell="D74" activePane="bottomRight" state="frozen"/>
      <selection pane="topRight" activeCell="C1" sqref="C1"/>
      <selection pane="bottomLeft" activeCell="A8" sqref="A8"/>
      <selection pane="bottomRight" activeCell="O73" sqref="O73"/>
    </sheetView>
  </sheetViews>
  <sheetFormatPr defaultColWidth="8.85546875" defaultRowHeight="18.75"/>
  <cols>
    <col min="1" max="1" width="4.42578125" style="38" customWidth="1"/>
    <col min="2" max="2" width="8.85546875" style="13"/>
    <col min="3" max="3" width="62.42578125" style="3" customWidth="1"/>
    <col min="4" max="4" width="23.140625" style="3" customWidth="1"/>
    <col min="5" max="5" width="19" style="3" customWidth="1"/>
    <col min="6" max="6" width="24.140625" style="3" customWidth="1"/>
    <col min="7" max="7" width="22.140625" style="3" customWidth="1"/>
    <col min="8" max="8" width="19.7109375" style="3" customWidth="1"/>
    <col min="9" max="9" width="21.5703125" style="3" customWidth="1"/>
    <col min="10" max="10" width="23.85546875" style="2" customWidth="1"/>
    <col min="11" max="11" width="17.5703125" style="3" customWidth="1"/>
    <col min="12" max="12" width="14.85546875" style="3" customWidth="1"/>
    <col min="13" max="13" width="12.28515625" style="3" customWidth="1"/>
    <col min="14" max="16384" width="8.85546875" style="3"/>
  </cols>
  <sheetData>
    <row r="1" spans="1:13" ht="24.75" customHeight="1">
      <c r="A1" s="33"/>
      <c r="C1" s="1"/>
      <c r="D1" s="1"/>
      <c r="E1" s="1"/>
      <c r="F1" s="1"/>
      <c r="G1" s="1"/>
      <c r="H1" s="46" t="s">
        <v>75</v>
      </c>
      <c r="I1" s="46"/>
      <c r="J1" s="46"/>
    </row>
    <row r="2" spans="1:13" ht="21" customHeight="1">
      <c r="A2" s="33"/>
      <c r="C2" s="51" t="s">
        <v>106</v>
      </c>
      <c r="D2" s="51"/>
      <c r="E2" s="51"/>
      <c r="F2" s="51"/>
      <c r="G2" s="51"/>
      <c r="H2" s="51"/>
      <c r="I2" s="51"/>
      <c r="J2" s="51"/>
    </row>
    <row r="3" spans="1:13">
      <c r="A3" s="34"/>
      <c r="C3" s="4"/>
      <c r="D3" s="4"/>
      <c r="E3" s="4"/>
      <c r="F3" s="8"/>
      <c r="G3" s="8"/>
      <c r="H3" s="46"/>
      <c r="I3" s="46"/>
      <c r="J3" s="46"/>
    </row>
    <row r="4" spans="1:13">
      <c r="A4" s="34"/>
      <c r="C4" s="47" t="s">
        <v>78</v>
      </c>
      <c r="D4" s="47"/>
      <c r="E4" s="47"/>
      <c r="F4" s="47"/>
      <c r="G4" s="47"/>
      <c r="H4" s="47"/>
      <c r="I4" s="47"/>
      <c r="J4" s="47"/>
    </row>
    <row r="5" spans="1:13" ht="24" customHeight="1">
      <c r="A5" s="35"/>
      <c r="C5" s="47"/>
      <c r="D5" s="47"/>
      <c r="E5" s="47"/>
      <c r="F5" s="47"/>
      <c r="G5" s="47"/>
      <c r="H5" s="47"/>
      <c r="I5" s="41"/>
      <c r="J5" s="10" t="s">
        <v>74</v>
      </c>
    </row>
    <row r="6" spans="1:13" ht="21.6" customHeight="1">
      <c r="A6" s="45" t="s">
        <v>1</v>
      </c>
      <c r="B6" s="45" t="s">
        <v>79</v>
      </c>
      <c r="C6" s="48" t="s">
        <v>0</v>
      </c>
      <c r="D6" s="49"/>
      <c r="E6" s="49"/>
      <c r="F6" s="49"/>
      <c r="G6" s="49"/>
      <c r="H6" s="49"/>
      <c r="I6" s="49"/>
      <c r="J6" s="50"/>
    </row>
    <row r="7" spans="1:13" ht="135" customHeight="1">
      <c r="A7" s="45"/>
      <c r="B7" s="45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3" ht="43.5" customHeight="1">
      <c r="A8" s="36">
        <v>1</v>
      </c>
      <c r="B8" s="17">
        <v>670001</v>
      </c>
      <c r="C8" s="18" t="s">
        <v>12</v>
      </c>
      <c r="D8" s="14">
        <f>согаз!D8+макс!D8+капитал!D8</f>
        <v>0</v>
      </c>
      <c r="E8" s="14">
        <f>согаз!E8+макс!E8+капитал!E8</f>
        <v>0</v>
      </c>
      <c r="F8" s="14">
        <f>согаз!F8+макс!F8+капитал!F8</f>
        <v>0</v>
      </c>
      <c r="G8" s="14">
        <f>согаз!G8+макс!G8+капитал!G8</f>
        <v>16263202</v>
      </c>
      <c r="H8" s="14">
        <f>согаз!H8+макс!H8+капитал!H8</f>
        <v>0</v>
      </c>
      <c r="I8" s="14">
        <f>согаз!I8+макс!I8+капитал!I8</f>
        <v>0</v>
      </c>
      <c r="J8" s="7">
        <f>D8+F8+G8+H8+I8</f>
        <v>16263202</v>
      </c>
      <c r="L8" s="15"/>
    </row>
    <row r="9" spans="1:13" ht="39.75" customHeight="1">
      <c r="A9" s="36">
        <v>2</v>
      </c>
      <c r="B9" s="19">
        <v>670002</v>
      </c>
      <c r="C9" s="18" t="s">
        <v>8</v>
      </c>
      <c r="D9" s="14">
        <f>согаз!D9+макс!D9+капитал!D9</f>
        <v>1403860804.9500003</v>
      </c>
      <c r="E9" s="14">
        <f>согаз!E9+макс!E9+капитал!E9</f>
        <v>279245933</v>
      </c>
      <c r="F9" s="14">
        <f>согаз!F9+макс!F9+капитал!F9</f>
        <v>64966951.340000011</v>
      </c>
      <c r="G9" s="14">
        <f>согаз!G9+макс!G9+капитал!G9</f>
        <v>75853033.530000001</v>
      </c>
      <c r="H9" s="14">
        <f>согаз!H9+макс!H9+капитал!H9</f>
        <v>0</v>
      </c>
      <c r="I9" s="14">
        <f>согаз!I9+макс!I9+капитал!I9</f>
        <v>7397720</v>
      </c>
      <c r="J9" s="7">
        <f t="shared" ref="J9:J72" si="0">D9+F9+G9+H9+I9</f>
        <v>1552078509.8200002</v>
      </c>
      <c r="L9" s="15"/>
      <c r="M9" s="15"/>
    </row>
    <row r="10" spans="1:13" ht="39.75" customHeight="1">
      <c r="A10" s="36">
        <v>3</v>
      </c>
      <c r="B10" s="19">
        <v>670003</v>
      </c>
      <c r="C10" s="18" t="s">
        <v>9</v>
      </c>
      <c r="D10" s="14">
        <f>согаз!D10+макс!D10+капитал!D10</f>
        <v>170480825.61000004</v>
      </c>
      <c r="E10" s="14">
        <f>согаз!E10+макс!E10+капитал!E10</f>
        <v>3905298</v>
      </c>
      <c r="F10" s="14">
        <f>согаз!F10+макс!F10+капитал!F10</f>
        <v>45199790.57</v>
      </c>
      <c r="G10" s="14">
        <f>согаз!G10+макс!G10+капитал!G10</f>
        <v>43862364.689999998</v>
      </c>
      <c r="H10" s="14">
        <f>согаз!H10+макс!H10+капитал!H10</f>
        <v>0</v>
      </c>
      <c r="I10" s="14">
        <f>согаз!I10+макс!I10+капитал!I10</f>
        <v>7233000</v>
      </c>
      <c r="J10" s="7">
        <f t="shared" si="0"/>
        <v>266775980.87000003</v>
      </c>
      <c r="K10" s="15"/>
      <c r="L10" s="15"/>
    </row>
    <row r="11" spans="1:13" ht="39" customHeight="1">
      <c r="A11" s="36">
        <v>4</v>
      </c>
      <c r="B11" s="17">
        <v>670004</v>
      </c>
      <c r="C11" s="18" t="s">
        <v>10</v>
      </c>
      <c r="D11" s="14">
        <f>согаз!D11+макс!D11+капитал!D11</f>
        <v>0</v>
      </c>
      <c r="E11" s="14">
        <f>согаз!E11+макс!E11+капитал!E11</f>
        <v>0</v>
      </c>
      <c r="F11" s="14">
        <f>согаз!F11+макс!F11+капитал!F11</f>
        <v>0</v>
      </c>
      <c r="G11" s="14">
        <f>согаз!G11+макс!G11+капитал!G11</f>
        <v>64209380</v>
      </c>
      <c r="H11" s="14">
        <f>согаз!H11+макс!H11+капитал!H11</f>
        <v>0</v>
      </c>
      <c r="I11" s="14">
        <f>согаз!I11+макс!I11+капитал!I11</f>
        <v>0</v>
      </c>
      <c r="J11" s="7">
        <f t="shared" si="0"/>
        <v>64209380</v>
      </c>
      <c r="K11" s="15"/>
      <c r="L11" s="15"/>
    </row>
    <row r="12" spans="1:13" ht="33.75" customHeight="1">
      <c r="A12" s="36">
        <v>5</v>
      </c>
      <c r="B12" s="19">
        <v>670005</v>
      </c>
      <c r="C12" s="18" t="s">
        <v>11</v>
      </c>
      <c r="D12" s="14">
        <f>согаз!D12+макс!D12+капитал!D12</f>
        <v>562147668.10000002</v>
      </c>
      <c r="E12" s="14">
        <f>согаз!E12+макс!E12+капитал!E12</f>
        <v>107689480</v>
      </c>
      <c r="F12" s="14">
        <f>согаз!F12+макс!F12+капитал!F12</f>
        <v>595237335.49000001</v>
      </c>
      <c r="G12" s="14">
        <f>согаз!G12+макс!G12+капитал!G12</f>
        <v>130603355.34</v>
      </c>
      <c r="H12" s="14">
        <f>согаз!H12+макс!H12+капитал!H12</f>
        <v>0</v>
      </c>
      <c r="I12" s="14">
        <f>согаз!I12+макс!I12+капитал!I12</f>
        <v>0</v>
      </c>
      <c r="J12" s="7">
        <f t="shared" si="0"/>
        <v>1287988358.9300001</v>
      </c>
      <c r="K12" s="15"/>
      <c r="L12" s="15"/>
    </row>
    <row r="13" spans="1:13" ht="35.25" customHeight="1">
      <c r="A13" s="36">
        <v>6</v>
      </c>
      <c r="B13" s="17">
        <v>670006</v>
      </c>
      <c r="C13" s="18" t="s">
        <v>47</v>
      </c>
      <c r="D13" s="14">
        <f>согаз!D13+макс!D13+капитал!D13</f>
        <v>19899321.539999999</v>
      </c>
      <c r="E13" s="14">
        <f>согаз!E13+макс!E13+капитал!E13</f>
        <v>0</v>
      </c>
      <c r="F13" s="14">
        <f>согаз!F13+макс!F13+капитал!F13</f>
        <v>0</v>
      </c>
      <c r="G13" s="14">
        <f>согаз!G13+макс!G13+капитал!G13</f>
        <v>0</v>
      </c>
      <c r="H13" s="14">
        <f>согаз!H13+макс!H13+капитал!H13</f>
        <v>0</v>
      </c>
      <c r="I13" s="14">
        <f>согаз!I13+макс!I13+капитал!I13</f>
        <v>0</v>
      </c>
      <c r="J13" s="7">
        <f t="shared" si="0"/>
        <v>19899321.539999999</v>
      </c>
      <c r="K13" s="15"/>
      <c r="L13" s="15"/>
    </row>
    <row r="14" spans="1:13" ht="30" customHeight="1">
      <c r="A14" s="36">
        <v>7</v>
      </c>
      <c r="B14" s="17">
        <v>670008</v>
      </c>
      <c r="C14" s="18" t="s">
        <v>84</v>
      </c>
      <c r="D14" s="14">
        <f>согаз!D14+макс!D14+капитал!D14</f>
        <v>0</v>
      </c>
      <c r="E14" s="14">
        <f>согаз!E14+макс!E14+капитал!E14</f>
        <v>0</v>
      </c>
      <c r="F14" s="14">
        <f>согаз!F14+макс!F14+капитал!F14</f>
        <v>0</v>
      </c>
      <c r="G14" s="14">
        <f>согаз!G14+макс!G14+капитал!G14</f>
        <v>34018530</v>
      </c>
      <c r="H14" s="14">
        <f>согаз!H14+макс!H14+капитал!H14</f>
        <v>0</v>
      </c>
      <c r="I14" s="14">
        <f>согаз!I14+макс!I14+капитал!I14</f>
        <v>0</v>
      </c>
      <c r="J14" s="7">
        <f t="shared" si="0"/>
        <v>34018530</v>
      </c>
      <c r="K14" s="15"/>
      <c r="L14" s="15"/>
    </row>
    <row r="15" spans="1:13" ht="19.5" customHeight="1">
      <c r="A15" s="36">
        <v>8</v>
      </c>
      <c r="B15" s="17">
        <v>670009</v>
      </c>
      <c r="C15" s="18" t="s">
        <v>37</v>
      </c>
      <c r="D15" s="14">
        <f>согаз!D15+макс!D15+капитал!D15</f>
        <v>0</v>
      </c>
      <c r="E15" s="14">
        <f>согаз!E15+макс!E15+капитал!E15</f>
        <v>0</v>
      </c>
      <c r="F15" s="14">
        <f>согаз!F15+макс!F15+капитал!F15</f>
        <v>0</v>
      </c>
      <c r="G15" s="14">
        <f>согаз!G15+макс!G15+капитал!G15</f>
        <v>24804700</v>
      </c>
      <c r="H15" s="14">
        <f>согаз!H15+макс!H15+капитал!H15</f>
        <v>0</v>
      </c>
      <c r="I15" s="14">
        <f>согаз!I15+макс!I15+капитал!I15</f>
        <v>0</v>
      </c>
      <c r="J15" s="7">
        <f t="shared" si="0"/>
        <v>24804700</v>
      </c>
      <c r="K15" s="15"/>
      <c r="L15" s="15"/>
    </row>
    <row r="16" spans="1:13" ht="19.5" customHeight="1">
      <c r="A16" s="36">
        <v>9</v>
      </c>
      <c r="B16" s="17">
        <v>670010</v>
      </c>
      <c r="C16" s="18" t="s">
        <v>40</v>
      </c>
      <c r="D16" s="14">
        <f>согаз!D16+макс!D16+капитал!D16</f>
        <v>0</v>
      </c>
      <c r="E16" s="14">
        <f>согаз!E16+макс!E16+капитал!E16</f>
        <v>0</v>
      </c>
      <c r="F16" s="14">
        <f>согаз!F16+макс!F16+капитал!F16</f>
        <v>0</v>
      </c>
      <c r="G16" s="14">
        <f>согаз!G16+макс!G16+капитал!G16</f>
        <v>25262510</v>
      </c>
      <c r="H16" s="14">
        <f>согаз!H16+макс!H16+капитал!H16</f>
        <v>0</v>
      </c>
      <c r="I16" s="14">
        <f>согаз!I16+макс!I16+капитал!I16</f>
        <v>0</v>
      </c>
      <c r="J16" s="7">
        <f t="shared" si="0"/>
        <v>25262510</v>
      </c>
      <c r="K16" s="15"/>
      <c r="L16" s="15"/>
    </row>
    <row r="17" spans="1:12" ht="27.75" customHeight="1">
      <c r="A17" s="36">
        <v>10</v>
      </c>
      <c r="B17" s="17">
        <v>670011</v>
      </c>
      <c r="C17" s="18" t="s">
        <v>44</v>
      </c>
      <c r="D17" s="14">
        <f>согаз!D17+макс!D17+капитал!D17</f>
        <v>0</v>
      </c>
      <c r="E17" s="14">
        <f>согаз!E17+макс!E17+капитал!E17</f>
        <v>0</v>
      </c>
      <c r="F17" s="14">
        <f>согаз!F17+макс!F17+капитал!F17</f>
        <v>0</v>
      </c>
      <c r="G17" s="14">
        <f>согаз!G17+макс!G17+капитал!G17</f>
        <v>21228410</v>
      </c>
      <c r="H17" s="14">
        <f>согаз!H17+макс!H17+капитал!H17</f>
        <v>0</v>
      </c>
      <c r="I17" s="14">
        <f>согаз!I17+макс!I17+капитал!I17</f>
        <v>0</v>
      </c>
      <c r="J17" s="7">
        <f t="shared" si="0"/>
        <v>21228410</v>
      </c>
      <c r="K17" s="15"/>
      <c r="L17" s="15"/>
    </row>
    <row r="18" spans="1:12" ht="19.5" customHeight="1">
      <c r="A18" s="36">
        <v>11</v>
      </c>
      <c r="B18" s="19">
        <v>670012</v>
      </c>
      <c r="C18" s="18" t="s">
        <v>85</v>
      </c>
      <c r="D18" s="14">
        <f>согаз!D18+макс!D18+капитал!D18</f>
        <v>0</v>
      </c>
      <c r="E18" s="14">
        <f>согаз!E18+макс!E18+капитал!E18</f>
        <v>0</v>
      </c>
      <c r="F18" s="14">
        <f>согаз!F18+макс!F18+капитал!F18</f>
        <v>0</v>
      </c>
      <c r="G18" s="14">
        <f>согаз!G18+макс!G18+капитал!G18</f>
        <v>151833918.01353651</v>
      </c>
      <c r="H18" s="14">
        <f>согаз!H18+макс!H18+капитал!H18</f>
        <v>24668166.731437117</v>
      </c>
      <c r="I18" s="14">
        <f>согаз!I18+макс!I18+капитал!I18</f>
        <v>0</v>
      </c>
      <c r="J18" s="7">
        <f t="shared" si="0"/>
        <v>176502084.74497363</v>
      </c>
      <c r="K18" s="15"/>
      <c r="L18" s="15"/>
    </row>
    <row r="19" spans="1:12" ht="21" customHeight="1">
      <c r="A19" s="36">
        <v>12</v>
      </c>
      <c r="B19" s="19">
        <v>670013</v>
      </c>
      <c r="C19" s="18" t="s">
        <v>28</v>
      </c>
      <c r="D19" s="14">
        <f>согаз!D19+макс!D19+капитал!D19</f>
        <v>15348014.320000004</v>
      </c>
      <c r="E19" s="14">
        <f>согаз!E19+макс!E19+капитал!E19</f>
        <v>0</v>
      </c>
      <c r="F19" s="14">
        <f>согаз!F19+макс!F19+капитал!F19</f>
        <v>9798088.0300000012</v>
      </c>
      <c r="G19" s="14">
        <f>согаз!G19+макс!G19+капитал!G19</f>
        <v>55993764.968250647</v>
      </c>
      <c r="H19" s="14">
        <f>согаз!H19+макс!H19+капитал!H19</f>
        <v>0</v>
      </c>
      <c r="I19" s="14">
        <f>согаз!I19+макс!I19+капитал!I19</f>
        <v>0</v>
      </c>
      <c r="J19" s="7">
        <f t="shared" si="0"/>
        <v>81139867.318250656</v>
      </c>
      <c r="K19" s="15"/>
      <c r="L19" s="15"/>
    </row>
    <row r="20" spans="1:12" ht="25.5" customHeight="1">
      <c r="A20" s="36">
        <v>13</v>
      </c>
      <c r="B20" s="19">
        <v>670015</v>
      </c>
      <c r="C20" s="18" t="s">
        <v>29</v>
      </c>
      <c r="D20" s="14">
        <f>согаз!D20+макс!D20+капитал!D20</f>
        <v>60529070.440000005</v>
      </c>
      <c r="E20" s="14">
        <f>согаз!E20+макс!E20+капитал!E20</f>
        <v>0</v>
      </c>
      <c r="F20" s="14">
        <f>согаз!F20+макс!F20+капитал!F20</f>
        <v>9979002.9400000013</v>
      </c>
      <c r="G20" s="14">
        <f>согаз!G20+макс!G20+капитал!G20</f>
        <v>177362202.59290785</v>
      </c>
      <c r="H20" s="14">
        <f>согаз!H20+макс!H20+капитал!H20</f>
        <v>0</v>
      </c>
      <c r="I20" s="14">
        <f>согаз!I20+макс!I20+капитал!I20</f>
        <v>0</v>
      </c>
      <c r="J20" s="7">
        <f t="shared" si="0"/>
        <v>247870275.97290784</v>
      </c>
      <c r="K20" s="15"/>
      <c r="L20" s="15"/>
    </row>
    <row r="21" spans="1:12">
      <c r="A21" s="36">
        <v>14</v>
      </c>
      <c r="B21" s="19">
        <v>670017</v>
      </c>
      <c r="C21" s="18" t="s">
        <v>30</v>
      </c>
      <c r="D21" s="14">
        <f>согаз!D21+макс!D21+капитал!D21</f>
        <v>22081063.361666668</v>
      </c>
      <c r="E21" s="14">
        <f>согаз!E21+макс!E21+капитал!E21</f>
        <v>0</v>
      </c>
      <c r="F21" s="14">
        <f>согаз!F21+макс!F21+капитал!F21</f>
        <v>8143258.5800000019</v>
      </c>
      <c r="G21" s="14">
        <f>согаз!G21+макс!G21+капитал!G21</f>
        <v>65484560.086301476</v>
      </c>
      <c r="H21" s="14">
        <f>согаз!H21+макс!H21+капитал!H21</f>
        <v>0</v>
      </c>
      <c r="I21" s="14">
        <f>согаз!I21+макс!I21+капитал!I21</f>
        <v>0</v>
      </c>
      <c r="J21" s="7">
        <f t="shared" si="0"/>
        <v>95708882.027968138</v>
      </c>
      <c r="K21" s="15"/>
      <c r="L21" s="15"/>
    </row>
    <row r="22" spans="1:12">
      <c r="A22" s="36">
        <v>15</v>
      </c>
      <c r="B22" s="19">
        <v>670018</v>
      </c>
      <c r="C22" s="18" t="s">
        <v>31</v>
      </c>
      <c r="D22" s="14">
        <f>согаз!D22+макс!D22+капитал!D22</f>
        <v>35869091.101666659</v>
      </c>
      <c r="E22" s="14">
        <f>согаз!E22+макс!E22+капитал!E22</f>
        <v>0</v>
      </c>
      <c r="F22" s="14">
        <f>согаз!F22+макс!F22+капитал!F22</f>
        <v>16614345.289999999</v>
      </c>
      <c r="G22" s="14">
        <f>согаз!G22+макс!G22+капитал!G22</f>
        <v>110409163.22043891</v>
      </c>
      <c r="H22" s="14">
        <f>согаз!H22+макс!H22+капитал!H22</f>
        <v>0</v>
      </c>
      <c r="I22" s="14">
        <f>согаз!I22+макс!I22+капитал!I22</f>
        <v>0</v>
      </c>
      <c r="J22" s="7">
        <f t="shared" si="0"/>
        <v>162892599.61210558</v>
      </c>
      <c r="K22" s="15"/>
      <c r="L22" s="15"/>
    </row>
    <row r="23" spans="1:12">
      <c r="A23" s="36">
        <v>16</v>
      </c>
      <c r="B23" s="19">
        <v>670019</v>
      </c>
      <c r="C23" s="18" t="s">
        <v>32</v>
      </c>
      <c r="D23" s="14">
        <f>согаз!D23+макс!D23+капитал!D23</f>
        <v>538303.26</v>
      </c>
      <c r="E23" s="14">
        <f>согаз!E23+макс!E23+капитал!E23</f>
        <v>0</v>
      </c>
      <c r="F23" s="14">
        <f>согаз!F23+макс!F23+капитал!F23</f>
        <v>571346.05000000005</v>
      </c>
      <c r="G23" s="14">
        <f>согаз!G23+макс!G23+капитал!G23</f>
        <v>1482938.7657000001</v>
      </c>
      <c r="H23" s="14">
        <f>согаз!H23+макс!H23+капитал!H23</f>
        <v>0</v>
      </c>
      <c r="I23" s="14">
        <f>согаз!I23+макс!I23+капитал!I23</f>
        <v>0</v>
      </c>
      <c r="J23" s="7">
        <f t="shared" si="0"/>
        <v>2592588.0756999999</v>
      </c>
      <c r="K23" s="15"/>
      <c r="L23" s="15"/>
    </row>
    <row r="24" spans="1:12" ht="22.7" customHeight="1">
      <c r="A24" s="36">
        <v>17</v>
      </c>
      <c r="B24" s="19">
        <v>670020</v>
      </c>
      <c r="C24" s="18" t="s">
        <v>101</v>
      </c>
      <c r="D24" s="14">
        <f>согаз!D24+макс!D24+капитал!D24</f>
        <v>23740014.565000001</v>
      </c>
      <c r="E24" s="14">
        <f>согаз!E24+макс!E24+капитал!E24</f>
        <v>0</v>
      </c>
      <c r="F24" s="14">
        <f>согаз!F24+макс!F24+капитал!F24</f>
        <v>13019540.239999998</v>
      </c>
      <c r="G24" s="14">
        <f>согаз!G24+макс!G24+капитал!G24</f>
        <v>76909286.025159046</v>
      </c>
      <c r="H24" s="14">
        <f>согаз!H24+макс!H24+капитал!H24</f>
        <v>0</v>
      </c>
      <c r="I24" s="14">
        <f>согаз!I24+макс!I24+капитал!I24</f>
        <v>0</v>
      </c>
      <c r="J24" s="7">
        <f t="shared" si="0"/>
        <v>113668840.83015904</v>
      </c>
      <c r="K24" s="15"/>
      <c r="L24" s="15"/>
    </row>
    <row r="25" spans="1:12">
      <c r="A25" s="36">
        <v>18</v>
      </c>
      <c r="B25" s="19">
        <v>670021</v>
      </c>
      <c r="C25" s="18" t="s">
        <v>33</v>
      </c>
      <c r="D25" s="14">
        <f>согаз!D25+макс!D25+капитал!D25</f>
        <v>109346.96</v>
      </c>
      <c r="E25" s="14">
        <f>согаз!E25+макс!E25+капитал!E25</f>
        <v>0</v>
      </c>
      <c r="F25" s="14">
        <f>согаз!F25+макс!F25+капитал!F25</f>
        <v>206830.41</v>
      </c>
      <c r="G25" s="14">
        <f>согаз!G25+макс!G25+капитал!G25</f>
        <v>1226169.3163999999</v>
      </c>
      <c r="H25" s="14">
        <f>согаз!H25+макс!H25+капитал!H25</f>
        <v>0</v>
      </c>
      <c r="I25" s="14">
        <f>согаз!I25+макс!I25+капитал!I25</f>
        <v>0</v>
      </c>
      <c r="J25" s="7">
        <f t="shared" si="0"/>
        <v>1542346.6864</v>
      </c>
      <c r="K25" s="15"/>
      <c r="L25" s="15"/>
    </row>
    <row r="26" spans="1:12">
      <c r="A26" s="36">
        <v>19</v>
      </c>
      <c r="B26" s="19">
        <v>670022</v>
      </c>
      <c r="C26" s="18" t="s">
        <v>34</v>
      </c>
      <c r="D26" s="14">
        <f>согаз!D26+макс!D26+капитал!D26</f>
        <v>11517290.586666668</v>
      </c>
      <c r="E26" s="14">
        <f>согаз!E26+макс!E26+капитал!E26</f>
        <v>0</v>
      </c>
      <c r="F26" s="14">
        <f>согаз!F26+макс!F26+капитал!F26</f>
        <v>6567474.2800000012</v>
      </c>
      <c r="G26" s="14">
        <f>согаз!G26+макс!G26+капитал!G26</f>
        <v>53619865.721883841</v>
      </c>
      <c r="H26" s="14">
        <f>согаз!H26+макс!H26+капитал!H26</f>
        <v>0</v>
      </c>
      <c r="I26" s="14">
        <f>согаз!I26+макс!I26+капитал!I26</f>
        <v>0</v>
      </c>
      <c r="J26" s="7">
        <f t="shared" si="0"/>
        <v>71704630.588550508</v>
      </c>
      <c r="K26" s="15"/>
      <c r="L26" s="15"/>
    </row>
    <row r="27" spans="1:12" ht="24.75" customHeight="1">
      <c r="A27" s="36">
        <v>20</v>
      </c>
      <c r="B27" s="19">
        <v>670023</v>
      </c>
      <c r="C27" s="18" t="s">
        <v>35</v>
      </c>
      <c r="D27" s="14">
        <f>согаз!D27+макс!D27+капитал!D27</f>
        <v>20065029.506666668</v>
      </c>
      <c r="E27" s="14">
        <f>согаз!E27+макс!E27+капитал!E27</f>
        <v>0</v>
      </c>
      <c r="F27" s="14">
        <f>согаз!F27+макс!F27+капитал!F27</f>
        <v>6645985.46</v>
      </c>
      <c r="G27" s="14">
        <f>согаз!G27+макс!G27+капитал!G27</f>
        <v>58366638.028416269</v>
      </c>
      <c r="H27" s="14">
        <f>согаз!H27+макс!H27+капитал!H27</f>
        <v>0</v>
      </c>
      <c r="I27" s="14">
        <f>согаз!I27+макс!I27+капитал!I27</f>
        <v>0</v>
      </c>
      <c r="J27" s="7">
        <f t="shared" si="0"/>
        <v>85077652.995082945</v>
      </c>
      <c r="K27" s="15"/>
      <c r="L27" s="15"/>
    </row>
    <row r="28" spans="1:12" ht="24.75" customHeight="1">
      <c r="A28" s="36">
        <v>21</v>
      </c>
      <c r="B28" s="19">
        <v>670024</v>
      </c>
      <c r="C28" s="18" t="s">
        <v>86</v>
      </c>
      <c r="D28" s="14">
        <f>согаз!D28+макс!D28+капитал!D28</f>
        <v>13157025.000000004</v>
      </c>
      <c r="E28" s="14">
        <f>согаз!E28+макс!E28+капитал!E28</f>
        <v>0</v>
      </c>
      <c r="F28" s="14">
        <f>согаз!F28+макс!F28+капитал!F28</f>
        <v>8039269.8800000018</v>
      </c>
      <c r="G28" s="14">
        <f>согаз!G28+макс!G28+капитал!G28</f>
        <v>56333653.238783896</v>
      </c>
      <c r="H28" s="14">
        <f>согаз!H28+макс!H28+капитал!H28</f>
        <v>0</v>
      </c>
      <c r="I28" s="14">
        <f>согаз!I28+макс!I28+капитал!I28</f>
        <v>0</v>
      </c>
      <c r="J28" s="7">
        <f t="shared" si="0"/>
        <v>77529948.118783906</v>
      </c>
      <c r="K28" s="15"/>
      <c r="L28" s="15"/>
    </row>
    <row r="29" spans="1:12" ht="24" customHeight="1">
      <c r="A29" s="36">
        <v>22</v>
      </c>
      <c r="B29" s="19">
        <v>670026</v>
      </c>
      <c r="C29" s="18" t="s">
        <v>77</v>
      </c>
      <c r="D29" s="14">
        <f>согаз!D29+макс!D29+капитал!D29</f>
        <v>45453768.44333338</v>
      </c>
      <c r="E29" s="14">
        <f>согаз!E29+макс!E29+капитал!E29</f>
        <v>0</v>
      </c>
      <c r="F29" s="14">
        <f>согаз!F29+макс!F29+капитал!F29</f>
        <v>11883947.210000001</v>
      </c>
      <c r="G29" s="14">
        <f>согаз!G29+макс!G29+капитал!G29</f>
        <v>133431264.4643867</v>
      </c>
      <c r="H29" s="14">
        <f>согаз!H29+макс!H29+капитал!H29</f>
        <v>0</v>
      </c>
      <c r="I29" s="14">
        <f>согаз!I29+макс!I29+капитал!I29</f>
        <v>0</v>
      </c>
      <c r="J29" s="7">
        <f t="shared" si="0"/>
        <v>190768980.11772007</v>
      </c>
      <c r="K29" s="15"/>
      <c r="L29" s="15"/>
    </row>
    <row r="30" spans="1:12" ht="24.75" customHeight="1">
      <c r="A30" s="36">
        <v>23</v>
      </c>
      <c r="B30" s="19">
        <v>670027</v>
      </c>
      <c r="C30" s="18" t="s">
        <v>38</v>
      </c>
      <c r="D30" s="14">
        <f>согаз!D30+макс!D30+капитал!D30</f>
        <v>235109494.69999966</v>
      </c>
      <c r="E30" s="14">
        <f>согаз!E30+макс!E30+капитал!E30</f>
        <v>0</v>
      </c>
      <c r="F30" s="14">
        <f>согаз!F30+макс!F30+капитал!F30</f>
        <v>28020571.919999983</v>
      </c>
      <c r="G30" s="14">
        <f>согаз!G30+макс!G30+капитал!G30</f>
        <v>327922810.03183937</v>
      </c>
      <c r="H30" s="14">
        <f>согаз!H30+макс!H30+капитал!H30</f>
        <v>0</v>
      </c>
      <c r="I30" s="14">
        <f>согаз!I30+макс!I30+капитал!I30</f>
        <v>0</v>
      </c>
      <c r="J30" s="7">
        <f t="shared" si="0"/>
        <v>591052876.65183902</v>
      </c>
      <c r="K30" s="15"/>
      <c r="L30" s="15"/>
    </row>
    <row r="31" spans="1:12" ht="21.75" customHeight="1">
      <c r="A31" s="36">
        <v>24</v>
      </c>
      <c r="B31" s="19">
        <v>670028</v>
      </c>
      <c r="C31" s="18" t="s">
        <v>39</v>
      </c>
      <c r="D31" s="14">
        <f>согаз!D31+макс!D31+капитал!D31</f>
        <v>56919251.556666642</v>
      </c>
      <c r="E31" s="14">
        <f>согаз!E31+макс!E31+капитал!E31</f>
        <v>0</v>
      </c>
      <c r="F31" s="14">
        <f>согаз!F31+макс!F31+капитал!F31</f>
        <v>22505740.680000003</v>
      </c>
      <c r="G31" s="14">
        <f>согаз!G31+макс!G31+капитал!G31</f>
        <v>97868653.204803988</v>
      </c>
      <c r="H31" s="14">
        <f>согаз!H31+макс!H31+капитал!H31</f>
        <v>0</v>
      </c>
      <c r="I31" s="14">
        <f>согаз!I31+макс!I31+капитал!I31</f>
        <v>0</v>
      </c>
      <c r="J31" s="7">
        <f t="shared" si="0"/>
        <v>177293645.44147062</v>
      </c>
      <c r="K31" s="15"/>
      <c r="L31" s="15"/>
    </row>
    <row r="32" spans="1:12" ht="21" customHeight="1">
      <c r="A32" s="36">
        <v>25</v>
      </c>
      <c r="B32" s="20">
        <v>670029</v>
      </c>
      <c r="C32" s="21" t="s">
        <v>87</v>
      </c>
      <c r="D32" s="14">
        <f>согаз!D32+макс!D32+капитал!D32</f>
        <v>223698080.03000009</v>
      </c>
      <c r="E32" s="14">
        <f>согаз!E32+макс!E32+капитал!E32</f>
        <v>0</v>
      </c>
      <c r="F32" s="14">
        <f>согаз!F32+макс!F32+капитал!F32</f>
        <v>23639813.060000002</v>
      </c>
      <c r="G32" s="14">
        <f>согаз!G32+макс!G32+капитал!G32</f>
        <v>271169185.99335009</v>
      </c>
      <c r="H32" s="14">
        <f>согаз!H32+макс!H32+капитал!H32</f>
        <v>0</v>
      </c>
      <c r="I32" s="14">
        <f>согаз!I32+макс!I32+капитал!I32</f>
        <v>0</v>
      </c>
      <c r="J32" s="7">
        <f t="shared" si="0"/>
        <v>518507079.08335018</v>
      </c>
      <c r="K32" s="15"/>
      <c r="L32" s="15"/>
    </row>
    <row r="33" spans="1:12">
      <c r="A33" s="36">
        <v>26</v>
      </c>
      <c r="B33" s="19">
        <v>670030</v>
      </c>
      <c r="C33" s="18" t="s">
        <v>100</v>
      </c>
      <c r="D33" s="14">
        <f>согаз!D33+макс!D33+капитал!D33</f>
        <v>30162395.584999993</v>
      </c>
      <c r="E33" s="14">
        <f>согаз!E33+макс!E33+капитал!E33</f>
        <v>0</v>
      </c>
      <c r="F33" s="14">
        <f>согаз!F33+макс!F33+капитал!F33</f>
        <v>10479806.329999994</v>
      </c>
      <c r="G33" s="14">
        <f>согаз!G33+макс!G33+капитал!G33</f>
        <v>93121478.424623072</v>
      </c>
      <c r="H33" s="14">
        <f>согаз!H33+макс!H33+капитал!H33</f>
        <v>0</v>
      </c>
      <c r="I33" s="14">
        <f>согаз!I33+макс!I33+капитал!I33</f>
        <v>0</v>
      </c>
      <c r="J33" s="7">
        <f t="shared" si="0"/>
        <v>133763680.33962306</v>
      </c>
      <c r="K33" s="15"/>
      <c r="L33" s="15"/>
    </row>
    <row r="34" spans="1:12">
      <c r="A34" s="36">
        <v>27</v>
      </c>
      <c r="B34" s="19">
        <v>670033</v>
      </c>
      <c r="C34" s="18" t="s">
        <v>42</v>
      </c>
      <c r="D34" s="14">
        <f>согаз!D34+макс!D34+капитал!D34</f>
        <v>11224200.220000001</v>
      </c>
      <c r="E34" s="14">
        <f>согаз!E34+макс!E34+капитал!E34</f>
        <v>0</v>
      </c>
      <c r="F34" s="14">
        <f>согаз!F34+макс!F34+капитал!F34</f>
        <v>9193426.5900000036</v>
      </c>
      <c r="G34" s="14">
        <f>согаз!G34+макс!G34+капитал!G34</f>
        <v>43525371.131134324</v>
      </c>
      <c r="H34" s="14">
        <f>согаз!H34+макс!H34+капитал!H34</f>
        <v>0</v>
      </c>
      <c r="I34" s="14">
        <f>согаз!I34+макс!I34+капитал!I34</f>
        <v>0</v>
      </c>
      <c r="J34" s="7">
        <f t="shared" si="0"/>
        <v>63942997.941134326</v>
      </c>
      <c r="K34" s="15"/>
      <c r="L34" s="15"/>
    </row>
    <row r="35" spans="1:12" ht="22.5" customHeight="1">
      <c r="A35" s="36">
        <v>28</v>
      </c>
      <c r="B35" s="19">
        <v>670035</v>
      </c>
      <c r="C35" s="18" t="s">
        <v>43</v>
      </c>
      <c r="D35" s="14">
        <f>согаз!D35+макс!D35+капитал!D35</f>
        <v>1200084.19</v>
      </c>
      <c r="E35" s="14">
        <f>согаз!E35+макс!E35+капитал!E35</f>
        <v>0</v>
      </c>
      <c r="F35" s="14">
        <f>согаз!F35+макс!F35+капитал!F35</f>
        <v>577838.63</v>
      </c>
      <c r="G35" s="14">
        <f>согаз!G35+макс!G35+капитал!G35</f>
        <v>2720510.8957000002</v>
      </c>
      <c r="H35" s="14">
        <f>согаз!H35+макс!H35+капитал!H35</f>
        <v>0</v>
      </c>
      <c r="I35" s="14">
        <f>согаз!I35+макс!I35+капитал!I35</f>
        <v>0</v>
      </c>
      <c r="J35" s="7">
        <f t="shared" si="0"/>
        <v>4498433.7157000005</v>
      </c>
      <c r="K35" s="15"/>
      <c r="L35" s="15"/>
    </row>
    <row r="36" spans="1:12" ht="23.25" customHeight="1">
      <c r="A36" s="36">
        <v>29</v>
      </c>
      <c r="B36" s="19">
        <v>670036</v>
      </c>
      <c r="C36" s="18" t="s">
        <v>45</v>
      </c>
      <c r="D36" s="14">
        <f>согаз!D36+макс!D36+капитал!D36</f>
        <v>149299308.61666673</v>
      </c>
      <c r="E36" s="14">
        <f>согаз!E36+макс!E36+капитал!E36</f>
        <v>0</v>
      </c>
      <c r="F36" s="14">
        <f>согаз!F36+макс!F36+капитал!F36</f>
        <v>23901803.180000003</v>
      </c>
      <c r="G36" s="14">
        <f>согаз!G36+макс!G36+капитал!G36</f>
        <v>272013762.53273237</v>
      </c>
      <c r="H36" s="14">
        <f>согаз!H36+макс!H36+капитал!H36</f>
        <v>0</v>
      </c>
      <c r="I36" s="14">
        <f>согаз!I36+макс!I36+капитал!I36</f>
        <v>0</v>
      </c>
      <c r="J36" s="7">
        <f t="shared" si="0"/>
        <v>445214874.32939911</v>
      </c>
      <c r="K36" s="15"/>
      <c r="L36" s="15"/>
    </row>
    <row r="37" spans="1:12">
      <c r="A37" s="36">
        <v>30</v>
      </c>
      <c r="B37" s="19">
        <v>670037</v>
      </c>
      <c r="C37" s="18" t="s">
        <v>36</v>
      </c>
      <c r="D37" s="14">
        <f>согаз!D37+макс!D37+капитал!D37</f>
        <v>921110.58000000007</v>
      </c>
      <c r="E37" s="14">
        <f>согаз!E37+макс!E37+капитал!E37</f>
        <v>0</v>
      </c>
      <c r="F37" s="14">
        <f>согаз!F37+макс!F37+капитал!F37</f>
        <v>622219.58000000007</v>
      </c>
      <c r="G37" s="14">
        <f>согаз!G37+макс!G37+капитал!G37</f>
        <v>1820445.8140000002</v>
      </c>
      <c r="H37" s="14">
        <f>согаз!H37+макс!H37+капитал!H37</f>
        <v>0</v>
      </c>
      <c r="I37" s="14">
        <f>согаз!I37+макс!I37+капитал!I37</f>
        <v>0</v>
      </c>
      <c r="J37" s="7">
        <f t="shared" si="0"/>
        <v>3363775.9740000004</v>
      </c>
      <c r="K37" s="15"/>
      <c r="L37" s="15"/>
    </row>
    <row r="38" spans="1:12">
      <c r="A38" s="36">
        <v>31</v>
      </c>
      <c r="B38" s="19">
        <v>670039</v>
      </c>
      <c r="C38" s="18" t="s">
        <v>19</v>
      </c>
      <c r="D38" s="14">
        <f>согаз!D38+макс!D38+капитал!D38</f>
        <v>0</v>
      </c>
      <c r="E38" s="14">
        <f>согаз!E38+макс!E38+капитал!E38</f>
        <v>0</v>
      </c>
      <c r="F38" s="14">
        <f>согаз!F38+макс!F38+капитал!F38</f>
        <v>12090605.34</v>
      </c>
      <c r="G38" s="14">
        <f>согаз!G38+макс!G38+капитал!G38</f>
        <v>193242724.35607898</v>
      </c>
      <c r="H38" s="14">
        <f>согаз!H38+макс!H38+капитал!H38</f>
        <v>0</v>
      </c>
      <c r="I38" s="14">
        <f>согаз!I38+макс!I38+капитал!I38</f>
        <v>0</v>
      </c>
      <c r="J38" s="7">
        <f t="shared" si="0"/>
        <v>205333329.69607899</v>
      </c>
      <c r="K38" s="15"/>
      <c r="L38" s="15"/>
    </row>
    <row r="39" spans="1:12">
      <c r="A39" s="36">
        <v>32</v>
      </c>
      <c r="B39" s="19">
        <v>670040</v>
      </c>
      <c r="C39" s="18" t="s">
        <v>20</v>
      </c>
      <c r="D39" s="14">
        <f>согаз!D39+макс!D39+капитал!D39</f>
        <v>0</v>
      </c>
      <c r="E39" s="14">
        <f>согаз!E39+макс!E39+капитал!E39</f>
        <v>0</v>
      </c>
      <c r="F39" s="14">
        <f>согаз!F39+макс!F39+капитал!F39</f>
        <v>24282679.190000005</v>
      </c>
      <c r="G39" s="14">
        <f>согаз!G39+макс!G39+капитал!G39</f>
        <v>133506350.46582007</v>
      </c>
      <c r="H39" s="14">
        <f>согаз!H39+макс!H39+капитал!H39</f>
        <v>0</v>
      </c>
      <c r="I39" s="14">
        <f>согаз!I39+макс!I39+капитал!I39</f>
        <v>0</v>
      </c>
      <c r="J39" s="7">
        <f t="shared" si="0"/>
        <v>157789029.65582007</v>
      </c>
      <c r="K39" s="15"/>
      <c r="L39" s="15"/>
    </row>
    <row r="40" spans="1:12">
      <c r="A40" s="36">
        <v>33</v>
      </c>
      <c r="B40" s="19">
        <v>670041</v>
      </c>
      <c r="C40" s="18" t="s">
        <v>21</v>
      </c>
      <c r="D40" s="14">
        <f>согаз!D40+макс!D40+капитал!D40</f>
        <v>0</v>
      </c>
      <c r="E40" s="14">
        <f>согаз!E40+макс!E40+капитал!E40</f>
        <v>0</v>
      </c>
      <c r="F40" s="14">
        <f>согаз!F40+макс!F40+капитал!F40</f>
        <v>10088626.6</v>
      </c>
      <c r="G40" s="14">
        <f>согаз!G40+макс!G40+капитал!G40</f>
        <v>185642032.34784609</v>
      </c>
      <c r="H40" s="14">
        <f>согаз!H40+макс!H40+капитал!H40</f>
        <v>0</v>
      </c>
      <c r="I40" s="14">
        <f>согаз!I40+макс!I40+капитал!I40</f>
        <v>0</v>
      </c>
      <c r="J40" s="7">
        <f t="shared" si="0"/>
        <v>195730658.94784608</v>
      </c>
      <c r="K40" s="15"/>
      <c r="L40" s="15"/>
    </row>
    <row r="41" spans="1:12">
      <c r="A41" s="36">
        <v>34</v>
      </c>
      <c r="B41" s="19">
        <v>670042</v>
      </c>
      <c r="C41" s="18" t="s">
        <v>22</v>
      </c>
      <c r="D41" s="14">
        <f>согаз!D41+макс!D41+капитал!D41</f>
        <v>0</v>
      </c>
      <c r="E41" s="14">
        <f>согаз!E41+макс!E41+капитал!E41</f>
        <v>0</v>
      </c>
      <c r="F41" s="14">
        <f>согаз!F41+макс!F41+капитал!F41</f>
        <v>11687135.500000002</v>
      </c>
      <c r="G41" s="14">
        <f>согаз!G41+макс!G41+капитал!G41</f>
        <v>121151087.26762491</v>
      </c>
      <c r="H41" s="14">
        <f>согаз!H41+макс!H41+капитал!H41</f>
        <v>0</v>
      </c>
      <c r="I41" s="14">
        <f>согаз!I41+макс!I41+капитал!I41</f>
        <v>0</v>
      </c>
      <c r="J41" s="7">
        <f t="shared" si="0"/>
        <v>132838222.76762491</v>
      </c>
      <c r="K41" s="15"/>
      <c r="L41" s="15"/>
    </row>
    <row r="42" spans="1:12">
      <c r="A42" s="36">
        <v>35</v>
      </c>
      <c r="B42" s="19">
        <v>670043</v>
      </c>
      <c r="C42" s="18" t="s">
        <v>23</v>
      </c>
      <c r="D42" s="14">
        <f>согаз!D42+макс!D42+капитал!D42</f>
        <v>0</v>
      </c>
      <c r="E42" s="14">
        <f>согаз!E42+макс!E42+капитал!E42</f>
        <v>0</v>
      </c>
      <c r="F42" s="14">
        <f>согаз!F42+макс!F42+капитал!F42</f>
        <v>10591433.470000001</v>
      </c>
      <c r="G42" s="14">
        <f>согаз!G42+макс!G42+капитал!G42</f>
        <v>121033323.11034369</v>
      </c>
      <c r="H42" s="14">
        <f>согаз!H42+макс!H42+капитал!H42</f>
        <v>0</v>
      </c>
      <c r="I42" s="14">
        <f>согаз!I42+макс!I42+капитал!I42</f>
        <v>0</v>
      </c>
      <c r="J42" s="7">
        <f t="shared" si="0"/>
        <v>131624756.58034369</v>
      </c>
      <c r="K42" s="15"/>
      <c r="L42" s="15"/>
    </row>
    <row r="43" spans="1:12" ht="20.25" customHeight="1">
      <c r="A43" s="36">
        <v>36</v>
      </c>
      <c r="B43" s="19">
        <v>670044</v>
      </c>
      <c r="C43" s="18" t="s">
        <v>24</v>
      </c>
      <c r="D43" s="14">
        <f>согаз!D43+макс!D43+капитал!D43</f>
        <v>0</v>
      </c>
      <c r="E43" s="14">
        <f>согаз!E43+макс!E43+капитал!E43</f>
        <v>0</v>
      </c>
      <c r="F43" s="14">
        <f>согаз!F43+макс!F43+капитал!F43</f>
        <v>8435814.2699999996</v>
      </c>
      <c r="G43" s="14">
        <f>согаз!G43+макс!G43+капитал!G43</f>
        <v>104099512.55953056</v>
      </c>
      <c r="H43" s="14">
        <f>согаз!H43+макс!H43+капитал!H43</f>
        <v>0</v>
      </c>
      <c r="I43" s="14">
        <f>согаз!I43+макс!I43+капитал!I43</f>
        <v>0</v>
      </c>
      <c r="J43" s="7">
        <f t="shared" si="0"/>
        <v>112535326.82953055</v>
      </c>
      <c r="K43" s="15"/>
      <c r="L43" s="15"/>
    </row>
    <row r="44" spans="1:12" ht="30" customHeight="1">
      <c r="A44" s="36">
        <v>37</v>
      </c>
      <c r="B44" s="19">
        <v>670045</v>
      </c>
      <c r="C44" s="18" t="s">
        <v>18</v>
      </c>
      <c r="D44" s="14">
        <f>согаз!D44+макс!D44+капитал!D44</f>
        <v>0</v>
      </c>
      <c r="E44" s="14">
        <f>согаз!E44+макс!E44+капитал!E44</f>
        <v>0</v>
      </c>
      <c r="F44" s="14">
        <f>согаз!F44+макс!F44+капитал!F44</f>
        <v>32019196.820000004</v>
      </c>
      <c r="G44" s="14">
        <f>согаз!G44+макс!G44+капитал!G44</f>
        <v>139394772.39011428</v>
      </c>
      <c r="H44" s="14">
        <f>согаз!H44+макс!H44+капитал!H44</f>
        <v>0</v>
      </c>
      <c r="I44" s="14">
        <f>согаз!I44+макс!I44+капитал!I44</f>
        <v>0</v>
      </c>
      <c r="J44" s="7">
        <f t="shared" si="0"/>
        <v>171413969.21011427</v>
      </c>
      <c r="K44" s="15"/>
      <c r="L44" s="15"/>
    </row>
    <row r="45" spans="1:12" ht="19.899999999999999" customHeight="1">
      <c r="A45" s="36">
        <v>38</v>
      </c>
      <c r="B45" s="17">
        <v>670046</v>
      </c>
      <c r="C45" s="18" t="s">
        <v>26</v>
      </c>
      <c r="D45" s="14">
        <f>согаз!D45+макс!D45+капитал!D45</f>
        <v>0</v>
      </c>
      <c r="E45" s="14">
        <f>согаз!E45+макс!E45+капитал!E45</f>
        <v>0</v>
      </c>
      <c r="F45" s="14">
        <f>согаз!F45+макс!F45+капитал!F45</f>
        <v>0</v>
      </c>
      <c r="G45" s="14">
        <f>согаз!G45+макс!G45+капитал!G45</f>
        <v>71806640</v>
      </c>
      <c r="H45" s="14">
        <f>согаз!H45+макс!H45+капитал!H45</f>
        <v>0</v>
      </c>
      <c r="I45" s="14">
        <f>согаз!I45+макс!I45+капитал!I45</f>
        <v>0</v>
      </c>
      <c r="J45" s="7">
        <f t="shared" si="0"/>
        <v>71806640</v>
      </c>
      <c r="K45" s="15"/>
      <c r="L45" s="15"/>
    </row>
    <row r="46" spans="1:12" ht="24.6" customHeight="1">
      <c r="A46" s="36">
        <v>39</v>
      </c>
      <c r="B46" s="17">
        <v>670047</v>
      </c>
      <c r="C46" s="18" t="s">
        <v>27</v>
      </c>
      <c r="D46" s="14">
        <f>согаз!D46+макс!D46+капитал!D46</f>
        <v>0</v>
      </c>
      <c r="E46" s="14">
        <f>согаз!E46+макс!E46+капитал!E46</f>
        <v>0</v>
      </c>
      <c r="F46" s="14">
        <f>согаз!F46+макс!F46+капитал!F46</f>
        <v>0</v>
      </c>
      <c r="G46" s="14">
        <f>согаз!G46+макс!G46+капитал!G46</f>
        <v>50345670</v>
      </c>
      <c r="H46" s="14">
        <f>согаз!H46+макс!H46+капитал!H46</f>
        <v>0</v>
      </c>
      <c r="I46" s="14">
        <f>согаз!I46+макс!I46+капитал!I46</f>
        <v>0</v>
      </c>
      <c r="J46" s="7">
        <f t="shared" si="0"/>
        <v>50345670</v>
      </c>
      <c r="K46" s="15"/>
      <c r="L46" s="15"/>
    </row>
    <row r="47" spans="1:12" ht="22.5" customHeight="1">
      <c r="A47" s="36">
        <v>40</v>
      </c>
      <c r="B47" s="19">
        <v>670048</v>
      </c>
      <c r="C47" s="18" t="s">
        <v>16</v>
      </c>
      <c r="D47" s="14">
        <f>согаз!D47+макс!D47+капитал!D47</f>
        <v>760851620.11500001</v>
      </c>
      <c r="E47" s="14">
        <f>согаз!E47+макс!E47+капитал!E47</f>
        <v>96773355</v>
      </c>
      <c r="F47" s="14">
        <f>согаз!F47+макс!F47+капитал!F47</f>
        <v>34682704.706363633</v>
      </c>
      <c r="G47" s="14">
        <f>согаз!G47+макс!G47+капитал!G47</f>
        <v>160410470.71109998</v>
      </c>
      <c r="H47" s="14">
        <f>согаз!H47+макс!H47+капитал!H47</f>
        <v>0</v>
      </c>
      <c r="I47" s="14">
        <f>согаз!I47+макс!I47+капитал!I47</f>
        <v>0</v>
      </c>
      <c r="J47" s="7">
        <f t="shared" si="0"/>
        <v>955944795.53246367</v>
      </c>
      <c r="K47" s="15"/>
      <c r="L47" s="15"/>
    </row>
    <row r="48" spans="1:12" ht="21" customHeight="1">
      <c r="A48" s="36">
        <v>41</v>
      </c>
      <c r="B48" s="19">
        <v>670049</v>
      </c>
      <c r="C48" s="18" t="s">
        <v>88</v>
      </c>
      <c r="D48" s="14">
        <f>согаз!D48+макс!D48+капитал!D48</f>
        <v>73442816.240000024</v>
      </c>
      <c r="E48" s="14">
        <f>согаз!E48+макс!E48+капитал!E48</f>
        <v>0</v>
      </c>
      <c r="F48" s="14">
        <f>согаз!F48+макс!F48+капитал!F48</f>
        <v>1846655.16</v>
      </c>
      <c r="G48" s="14">
        <f>согаз!G48+макс!G48+капитал!G48</f>
        <v>77536947.569999993</v>
      </c>
      <c r="H48" s="14">
        <f>согаз!H48+макс!H48+капитал!H48</f>
        <v>0</v>
      </c>
      <c r="I48" s="14">
        <f>согаз!I48+макс!I48+капитал!I48</f>
        <v>0</v>
      </c>
      <c r="J48" s="7">
        <f t="shared" si="0"/>
        <v>152826418.97000003</v>
      </c>
      <c r="K48" s="15"/>
      <c r="L48" s="15"/>
    </row>
    <row r="49" spans="1:12" ht="21" customHeight="1">
      <c r="A49" s="36">
        <v>42</v>
      </c>
      <c r="B49" s="19">
        <v>670050</v>
      </c>
      <c r="C49" s="18" t="s">
        <v>17</v>
      </c>
      <c r="D49" s="14">
        <f>согаз!D49+макс!D49+капитал!D49</f>
        <v>80869646.110000014</v>
      </c>
      <c r="E49" s="14">
        <f>согаз!E49+макс!E49+капитал!E49</f>
        <v>0</v>
      </c>
      <c r="F49" s="14">
        <f>согаз!F49+макс!F49+капитал!F49</f>
        <v>0</v>
      </c>
      <c r="G49" s="14">
        <f>согаз!G49+макс!G49+капитал!G49</f>
        <v>3981200</v>
      </c>
      <c r="H49" s="14">
        <f>согаз!H49+макс!H49+капитал!H49</f>
        <v>0</v>
      </c>
      <c r="I49" s="14">
        <f>согаз!I49+макс!I49+капитал!I49</f>
        <v>0</v>
      </c>
      <c r="J49" s="7">
        <f t="shared" si="0"/>
        <v>84850846.110000014</v>
      </c>
      <c r="K49" s="15"/>
      <c r="L49" s="15"/>
    </row>
    <row r="50" spans="1:12" ht="21.75" customHeight="1">
      <c r="A50" s="36">
        <v>43</v>
      </c>
      <c r="B50" s="17">
        <v>670051</v>
      </c>
      <c r="C50" s="18" t="s">
        <v>25</v>
      </c>
      <c r="D50" s="14">
        <f>согаз!D50+макс!D50+капитал!D50</f>
        <v>0</v>
      </c>
      <c r="E50" s="14">
        <f>согаз!E50+макс!E50+капитал!E50</f>
        <v>0</v>
      </c>
      <c r="F50" s="14">
        <f>согаз!F50+макс!F50+капитал!F50</f>
        <v>0</v>
      </c>
      <c r="G50" s="14">
        <f>согаз!G50+макс!G50+капитал!G50</f>
        <v>105670300</v>
      </c>
      <c r="H50" s="14">
        <f>согаз!H50+макс!H50+капитал!H50</f>
        <v>0</v>
      </c>
      <c r="I50" s="14">
        <f>согаз!I50+макс!I50+капитал!I50</f>
        <v>0</v>
      </c>
      <c r="J50" s="7">
        <f t="shared" si="0"/>
        <v>105670300</v>
      </c>
      <c r="K50" s="15"/>
      <c r="L50" s="15"/>
    </row>
    <row r="51" spans="1:12" ht="21.75" customHeight="1">
      <c r="A51" s="36">
        <v>44</v>
      </c>
      <c r="B51" s="20">
        <v>670052</v>
      </c>
      <c r="C51" s="21" t="s">
        <v>89</v>
      </c>
      <c r="D51" s="14">
        <f>согаз!D51+макс!D51+капитал!D51</f>
        <v>74561656.743333325</v>
      </c>
      <c r="E51" s="14">
        <f>согаз!E51+макс!E51+капитал!E51</f>
        <v>0</v>
      </c>
      <c r="F51" s="14">
        <f>согаз!F51+макс!F51+капитал!F51</f>
        <v>32259130.400000002</v>
      </c>
      <c r="G51" s="14">
        <f>согаз!G51+макс!G51+капитал!G51</f>
        <v>457269979.84389722</v>
      </c>
      <c r="H51" s="14">
        <f>согаз!H51+макс!H51+капитал!H51</f>
        <v>0</v>
      </c>
      <c r="I51" s="14">
        <f>согаз!I51+макс!I51+капитал!I51</f>
        <v>0</v>
      </c>
      <c r="J51" s="7">
        <f t="shared" si="0"/>
        <v>564090766.98723054</v>
      </c>
      <c r="K51" s="15"/>
      <c r="L51" s="15"/>
    </row>
    <row r="52" spans="1:12" ht="17.25" customHeight="1">
      <c r="A52" s="36">
        <v>45</v>
      </c>
      <c r="B52" s="20">
        <v>670053</v>
      </c>
      <c r="C52" s="21" t="s">
        <v>41</v>
      </c>
      <c r="D52" s="14">
        <f>согаз!D52+макс!D52+капитал!D52</f>
        <v>10603226.330000002</v>
      </c>
      <c r="E52" s="14">
        <f>согаз!E52+макс!E52+капитал!E52</f>
        <v>0</v>
      </c>
      <c r="F52" s="14">
        <f>согаз!F52+макс!F52+капитал!F52</f>
        <v>12834841.460000001</v>
      </c>
      <c r="G52" s="14">
        <f>согаз!G52+макс!G52+капитал!G52</f>
        <v>171821213.85462609</v>
      </c>
      <c r="H52" s="14">
        <f>согаз!H52+макс!H52+капитал!H52</f>
        <v>0</v>
      </c>
      <c r="I52" s="14">
        <f>согаз!I52+макс!I52+капитал!I52</f>
        <v>0</v>
      </c>
      <c r="J52" s="7">
        <f t="shared" si="0"/>
        <v>195259281.64462608</v>
      </c>
      <c r="K52" s="15"/>
      <c r="L52" s="15"/>
    </row>
    <row r="53" spans="1:12" ht="18.95" customHeight="1">
      <c r="A53" s="36">
        <v>46</v>
      </c>
      <c r="B53" s="19">
        <v>670054</v>
      </c>
      <c r="C53" s="18" t="s">
        <v>15</v>
      </c>
      <c r="D53" s="14">
        <f>согаз!D53+макс!D53+капитал!D53</f>
        <v>691153956.43999994</v>
      </c>
      <c r="E53" s="14">
        <f>согаз!E53+макс!E53+капитал!E53</f>
        <v>158068396</v>
      </c>
      <c r="F53" s="14">
        <f>согаз!F53+макс!F53+капитал!F53</f>
        <v>0</v>
      </c>
      <c r="G53" s="14">
        <f>согаз!G53+макс!G53+капитал!G53</f>
        <v>71921490</v>
      </c>
      <c r="H53" s="14">
        <f>согаз!H53+макс!H53+капитал!H53</f>
        <v>0</v>
      </c>
      <c r="I53" s="14">
        <f>согаз!I53+макс!I53+капитал!I53</f>
        <v>0</v>
      </c>
      <c r="J53" s="7">
        <f t="shared" si="0"/>
        <v>763075446.43999994</v>
      </c>
      <c r="K53" s="15"/>
      <c r="L53" s="15"/>
    </row>
    <row r="54" spans="1:12" ht="18.95" customHeight="1">
      <c r="A54" s="36">
        <v>47</v>
      </c>
      <c r="B54" s="17">
        <v>670055</v>
      </c>
      <c r="C54" s="18" t="s">
        <v>48</v>
      </c>
      <c r="D54" s="14">
        <f>согаз!D54+макс!D54+капитал!D54</f>
        <v>0</v>
      </c>
      <c r="E54" s="14">
        <f>согаз!E54+макс!E54+капитал!E54</f>
        <v>0</v>
      </c>
      <c r="F54" s="14">
        <f>согаз!F54+макс!F54+капитал!F54</f>
        <v>0</v>
      </c>
      <c r="G54" s="14">
        <f>согаз!G54+макс!G54+капитал!G54</f>
        <v>2421005.94</v>
      </c>
      <c r="H54" s="14">
        <f>согаз!H54+макс!H54+капитал!H54</f>
        <v>0</v>
      </c>
      <c r="I54" s="14">
        <f>согаз!I54+макс!I54+капитал!I54</f>
        <v>0</v>
      </c>
      <c r="J54" s="7">
        <f t="shared" si="0"/>
        <v>2421005.94</v>
      </c>
      <c r="K54" s="15"/>
      <c r="L54" s="15"/>
    </row>
    <row r="55" spans="1:12" ht="19.5" customHeight="1">
      <c r="A55" s="36">
        <v>48</v>
      </c>
      <c r="B55" s="19">
        <v>670056</v>
      </c>
      <c r="C55" s="18" t="s">
        <v>46</v>
      </c>
      <c r="D55" s="14">
        <f>согаз!D55+макс!D55+капитал!D55</f>
        <v>0</v>
      </c>
      <c r="E55" s="14">
        <f>согаз!E55+макс!E55+капитал!E55</f>
        <v>0</v>
      </c>
      <c r="F55" s="14">
        <f>согаз!F55+макс!F55+капитал!F55</f>
        <v>374525.05000000005</v>
      </c>
      <c r="G55" s="14">
        <f>согаз!G55+макс!G55+капитал!G55</f>
        <v>4621824.9000000004</v>
      </c>
      <c r="H55" s="14">
        <f>согаз!H55+макс!H55+капитал!H55</f>
        <v>0</v>
      </c>
      <c r="I55" s="14">
        <f>согаз!I55+макс!I55+капитал!I55</f>
        <v>0</v>
      </c>
      <c r="J55" s="7">
        <f t="shared" si="0"/>
        <v>4996349.95</v>
      </c>
      <c r="K55" s="15"/>
      <c r="L55" s="15"/>
    </row>
    <row r="56" spans="1:12" ht="24.75" customHeight="1">
      <c r="A56" s="36">
        <v>49</v>
      </c>
      <c r="B56" s="19">
        <v>670057</v>
      </c>
      <c r="C56" s="18" t="s">
        <v>90</v>
      </c>
      <c r="D56" s="14">
        <f>согаз!D56+макс!D56+капитал!D56</f>
        <v>368150181.3599999</v>
      </c>
      <c r="E56" s="14">
        <f>согаз!E56+макс!E56+капитал!E56</f>
        <v>62557701</v>
      </c>
      <c r="F56" s="14">
        <f>согаз!F56+макс!F56+капитал!F56</f>
        <v>32636728.489999995</v>
      </c>
      <c r="G56" s="14">
        <f>согаз!G56+макс!G56+капитал!G56</f>
        <v>96289616.527400613</v>
      </c>
      <c r="H56" s="14">
        <f>согаз!H56+макс!H56+капитал!H56</f>
        <v>0</v>
      </c>
      <c r="I56" s="14">
        <f>согаз!I56+макс!I56+капитал!I56</f>
        <v>0</v>
      </c>
      <c r="J56" s="7">
        <f t="shared" si="0"/>
        <v>497076526.37740052</v>
      </c>
      <c r="K56" s="15"/>
      <c r="L56" s="15"/>
    </row>
    <row r="57" spans="1:12" ht="35.25" customHeight="1">
      <c r="A57" s="36">
        <v>50</v>
      </c>
      <c r="B57" s="19">
        <v>670059</v>
      </c>
      <c r="C57" s="18" t="s">
        <v>13</v>
      </c>
      <c r="D57" s="14">
        <f>согаз!D57+макс!D57+капитал!D57</f>
        <v>72903519.989999995</v>
      </c>
      <c r="E57" s="14">
        <f>согаз!E57+макс!E57+капитал!E57</f>
        <v>0</v>
      </c>
      <c r="F57" s="14">
        <f>согаз!F57+макс!F57+капитал!F57</f>
        <v>0</v>
      </c>
      <c r="G57" s="14">
        <f>согаз!G57+макс!G57+капитал!G57</f>
        <v>8488345.0299999993</v>
      </c>
      <c r="H57" s="14">
        <f>согаз!H57+макс!H57+капитал!H57</f>
        <v>0</v>
      </c>
      <c r="I57" s="14">
        <f>согаз!I57+макс!I57+капитал!I57</f>
        <v>0</v>
      </c>
      <c r="J57" s="7">
        <f t="shared" si="0"/>
        <v>81391865.019999996</v>
      </c>
      <c r="K57" s="15"/>
      <c r="L57" s="15"/>
    </row>
    <row r="58" spans="1:12" ht="23.45" customHeight="1">
      <c r="A58" s="36">
        <v>51</v>
      </c>
      <c r="B58" s="19">
        <v>670062</v>
      </c>
      <c r="C58" s="18" t="s">
        <v>49</v>
      </c>
      <c r="D58" s="14">
        <f>согаз!D58+макс!D58+капитал!D58</f>
        <v>0</v>
      </c>
      <c r="E58" s="14">
        <f>согаз!E58+макс!E58+капитал!E58</f>
        <v>0</v>
      </c>
      <c r="F58" s="14">
        <f>согаз!F58+макс!F58+капитал!F58</f>
        <v>0</v>
      </c>
      <c r="G58" s="14">
        <f>согаз!G58+макс!G58+капитал!G58</f>
        <v>1714417.3700000003</v>
      </c>
      <c r="H58" s="14">
        <f>согаз!H58+макс!H58+капитал!H58</f>
        <v>0</v>
      </c>
      <c r="I58" s="14">
        <f>согаз!I58+макс!I58+капитал!I58</f>
        <v>0</v>
      </c>
      <c r="J58" s="7">
        <f t="shared" si="0"/>
        <v>1714417.3700000003</v>
      </c>
      <c r="K58" s="15"/>
      <c r="L58" s="15"/>
    </row>
    <row r="59" spans="1:12" ht="22.5" customHeight="1">
      <c r="A59" s="36">
        <v>52</v>
      </c>
      <c r="B59" s="19">
        <v>670065</v>
      </c>
      <c r="C59" s="18" t="s">
        <v>50</v>
      </c>
      <c r="D59" s="14">
        <f>согаз!D59+макс!D59+капитал!D59</f>
        <v>0</v>
      </c>
      <c r="E59" s="14">
        <f>согаз!E59+макс!E59+капитал!E59</f>
        <v>0</v>
      </c>
      <c r="F59" s="14">
        <f>согаз!F59+макс!F59+капитал!F59</f>
        <v>2815250.16</v>
      </c>
      <c r="G59" s="14">
        <f>согаз!G59+макс!G59+капитал!G59</f>
        <v>1269155.3500000001</v>
      </c>
      <c r="H59" s="14">
        <f>согаз!H59+макс!H59+капитал!H59</f>
        <v>0</v>
      </c>
      <c r="I59" s="14">
        <f>согаз!I59+макс!I59+капитал!I59</f>
        <v>0</v>
      </c>
      <c r="J59" s="7">
        <f t="shared" si="0"/>
        <v>4084405.5100000002</v>
      </c>
      <c r="K59" s="15"/>
      <c r="L59" s="15"/>
    </row>
    <row r="60" spans="1:12" ht="18.95" customHeight="1">
      <c r="A60" s="36">
        <v>53</v>
      </c>
      <c r="B60" s="17">
        <v>670066</v>
      </c>
      <c r="C60" s="18" t="s">
        <v>14</v>
      </c>
      <c r="D60" s="14">
        <f>согаз!D60+макс!D60+капитал!D60</f>
        <v>0</v>
      </c>
      <c r="E60" s="14">
        <f>согаз!E60+макс!E60+капитал!E60</f>
        <v>0</v>
      </c>
      <c r="F60" s="14">
        <f>согаз!F60+макс!F60+капитал!F60</f>
        <v>0</v>
      </c>
      <c r="G60" s="14">
        <f>согаз!G60+макс!G60+капитал!G60</f>
        <v>0</v>
      </c>
      <c r="H60" s="14">
        <f>согаз!H60+макс!H60+капитал!H60</f>
        <v>801235419.95856297</v>
      </c>
      <c r="I60" s="14">
        <f>согаз!I60+макс!I60+капитал!I60</f>
        <v>0</v>
      </c>
      <c r="J60" s="7">
        <f t="shared" si="0"/>
        <v>801235419.95856297</v>
      </c>
      <c r="K60" s="15"/>
      <c r="L60" s="15"/>
    </row>
    <row r="61" spans="1:12" ht="24.75" customHeight="1">
      <c r="A61" s="36">
        <v>54</v>
      </c>
      <c r="B61" s="19">
        <v>670067</v>
      </c>
      <c r="C61" s="18" t="s">
        <v>51</v>
      </c>
      <c r="D61" s="14">
        <f>согаз!D61+макс!D61+капитал!D61</f>
        <v>3938678.6799999997</v>
      </c>
      <c r="E61" s="14">
        <f>согаз!E61+макс!E61+капитал!E61</f>
        <v>0</v>
      </c>
      <c r="F61" s="14">
        <f>согаз!F61+макс!F61+капитал!F61</f>
        <v>8205888</v>
      </c>
      <c r="G61" s="14">
        <f>согаз!G61+макс!G61+капитал!G61</f>
        <v>17284413.5396</v>
      </c>
      <c r="H61" s="14">
        <f>согаз!H61+макс!H61+капитал!H61</f>
        <v>0</v>
      </c>
      <c r="I61" s="14">
        <f>согаз!I61+макс!I61+капитал!I61</f>
        <v>0</v>
      </c>
      <c r="J61" s="7">
        <f t="shared" si="0"/>
        <v>29428980.219599999</v>
      </c>
      <c r="K61" s="15"/>
      <c r="L61" s="15"/>
    </row>
    <row r="62" spans="1:12">
      <c r="A62" s="36">
        <v>55</v>
      </c>
      <c r="B62" s="22">
        <v>670068</v>
      </c>
      <c r="C62" s="18" t="s">
        <v>53</v>
      </c>
      <c r="D62" s="14">
        <f>согаз!D62+макс!D62+капитал!D62</f>
        <v>0</v>
      </c>
      <c r="E62" s="14">
        <f>согаз!E62+макс!E62+капитал!E62</f>
        <v>0</v>
      </c>
      <c r="F62" s="14">
        <f>согаз!F62+макс!F62+капитал!F62</f>
        <v>9222007.3300000001</v>
      </c>
      <c r="G62" s="14">
        <f>согаз!G62+макс!G62+капитал!G62</f>
        <v>0</v>
      </c>
      <c r="H62" s="14">
        <f>согаз!H62+макс!H62+капитал!H62</f>
        <v>0</v>
      </c>
      <c r="I62" s="14">
        <f>согаз!I62+макс!I62+капитал!I62</f>
        <v>0</v>
      </c>
      <c r="J62" s="7">
        <f t="shared" si="0"/>
        <v>9222007.3300000001</v>
      </c>
      <c r="K62" s="15"/>
      <c r="L62" s="15"/>
    </row>
    <row r="63" spans="1:12" ht="26.25" customHeight="1">
      <c r="A63" s="36">
        <v>56</v>
      </c>
      <c r="B63" s="22">
        <v>670070</v>
      </c>
      <c r="C63" s="23" t="s">
        <v>52</v>
      </c>
      <c r="D63" s="14">
        <f>согаз!D63+макс!D63+капитал!D63</f>
        <v>0</v>
      </c>
      <c r="E63" s="14">
        <f>согаз!E63+макс!E63+капитал!E63</f>
        <v>0</v>
      </c>
      <c r="F63" s="14">
        <f>согаз!F63+макс!F63+капитал!F63</f>
        <v>0</v>
      </c>
      <c r="G63" s="14">
        <f>согаз!G63+макс!G63+капитал!G63</f>
        <v>4549854.99</v>
      </c>
      <c r="H63" s="14">
        <f>согаз!H63+макс!H63+капитал!H63</f>
        <v>0</v>
      </c>
      <c r="I63" s="14">
        <f>согаз!I63+макс!I63+капитал!I63</f>
        <v>0</v>
      </c>
      <c r="J63" s="7">
        <f t="shared" si="0"/>
        <v>4549854.99</v>
      </c>
      <c r="K63" s="15"/>
      <c r="L63" s="15"/>
    </row>
    <row r="64" spans="1:12" ht="18" customHeight="1">
      <c r="A64" s="36">
        <v>57</v>
      </c>
      <c r="B64" s="22">
        <v>670072</v>
      </c>
      <c r="C64" s="18" t="s">
        <v>54</v>
      </c>
      <c r="D64" s="14">
        <f>согаз!D64+макс!D64+капитал!D64</f>
        <v>0</v>
      </c>
      <c r="E64" s="14">
        <f>согаз!E64+макс!E64+капитал!E64</f>
        <v>0</v>
      </c>
      <c r="F64" s="14">
        <f>согаз!F64+макс!F64+капитал!F64</f>
        <v>12281895.899999999</v>
      </c>
      <c r="G64" s="14">
        <f>согаз!G64+макс!G64+капитал!G64</f>
        <v>0</v>
      </c>
      <c r="H64" s="14">
        <f>согаз!H64+макс!H64+капитал!H64</f>
        <v>0</v>
      </c>
      <c r="I64" s="14">
        <f>согаз!I64+макс!I64+капитал!I64</f>
        <v>0</v>
      </c>
      <c r="J64" s="7">
        <f t="shared" si="0"/>
        <v>12281895.899999999</v>
      </c>
      <c r="K64" s="15"/>
      <c r="L64" s="15"/>
    </row>
    <row r="65" spans="1:12">
      <c r="A65" s="36">
        <v>58</v>
      </c>
      <c r="B65" s="17">
        <v>670081</v>
      </c>
      <c r="C65" s="24" t="s">
        <v>59</v>
      </c>
      <c r="D65" s="14">
        <f>согаз!D65+макс!D65+капитал!D65</f>
        <v>0</v>
      </c>
      <c r="E65" s="14">
        <f>согаз!E65+макс!E65+капитал!E65</f>
        <v>0</v>
      </c>
      <c r="F65" s="14">
        <f>согаз!F65+макс!F65+капитал!F65</f>
        <v>0</v>
      </c>
      <c r="G65" s="14">
        <f>согаз!G65+макс!G65+капитал!G65</f>
        <v>8136710</v>
      </c>
      <c r="H65" s="14">
        <f>согаз!H65+макс!H65+капитал!H65</f>
        <v>0</v>
      </c>
      <c r="I65" s="14">
        <f>согаз!I65+макс!I65+капитал!I65</f>
        <v>0</v>
      </c>
      <c r="J65" s="7">
        <f t="shared" si="0"/>
        <v>8136710</v>
      </c>
      <c r="K65" s="15"/>
      <c r="L65" s="15"/>
    </row>
    <row r="66" spans="1:12">
      <c r="A66" s="36">
        <v>59</v>
      </c>
      <c r="B66" s="19">
        <v>670082</v>
      </c>
      <c r="C66" s="24" t="s">
        <v>58</v>
      </c>
      <c r="D66" s="14">
        <f>согаз!D66+макс!D66+капитал!D66</f>
        <v>0</v>
      </c>
      <c r="E66" s="14">
        <f>согаз!E66+макс!E66+капитал!E66</f>
        <v>0</v>
      </c>
      <c r="F66" s="14">
        <f>согаз!F66+макс!F66+капитал!F66</f>
        <v>0</v>
      </c>
      <c r="G66" s="14">
        <f>согаз!G66+макс!G66+капитал!G66</f>
        <v>22409451</v>
      </c>
      <c r="H66" s="14">
        <f>согаз!H66+макс!H66+капитал!H66</f>
        <v>0</v>
      </c>
      <c r="I66" s="14">
        <f>согаз!I66+макс!I66+капитал!I66</f>
        <v>0</v>
      </c>
      <c r="J66" s="7">
        <f t="shared" si="0"/>
        <v>22409451</v>
      </c>
      <c r="K66" s="15"/>
      <c r="L66" s="15"/>
    </row>
    <row r="67" spans="1:12">
      <c r="A67" s="36">
        <v>60</v>
      </c>
      <c r="B67" s="17">
        <v>670084</v>
      </c>
      <c r="C67" s="18" t="s">
        <v>55</v>
      </c>
      <c r="D67" s="14">
        <f>согаз!D67+макс!D67+капитал!D67</f>
        <v>0</v>
      </c>
      <c r="E67" s="14">
        <f>согаз!E67+макс!E67+капитал!E67</f>
        <v>0</v>
      </c>
      <c r="F67" s="14">
        <f>согаз!F67+макс!F67+капитал!F67</f>
        <v>117180488.06000002</v>
      </c>
      <c r="G67" s="14">
        <f>согаз!G67+макс!G67+капитал!G67</f>
        <v>12261.5</v>
      </c>
      <c r="H67" s="14">
        <f>согаз!H67+макс!H67+капитал!H67</f>
        <v>0</v>
      </c>
      <c r="I67" s="14">
        <f>согаз!I67+макс!I67+капитал!I67</f>
        <v>0</v>
      </c>
      <c r="J67" s="7">
        <f t="shared" si="0"/>
        <v>117192749.56000002</v>
      </c>
      <c r="K67" s="15"/>
      <c r="L67" s="15"/>
    </row>
    <row r="68" spans="1:12">
      <c r="A68" s="36">
        <v>61</v>
      </c>
      <c r="B68" s="19">
        <v>670085</v>
      </c>
      <c r="C68" s="24" t="s">
        <v>91</v>
      </c>
      <c r="D68" s="14">
        <f>согаз!D68+макс!D68+капитал!D68</f>
        <v>0</v>
      </c>
      <c r="E68" s="14">
        <f>согаз!E68+макс!E68+капитал!E68</f>
        <v>0</v>
      </c>
      <c r="F68" s="14">
        <f>согаз!F68+макс!F68+капитал!F68</f>
        <v>0</v>
      </c>
      <c r="G68" s="14">
        <f>согаз!G68+макс!G68+капитал!G68</f>
        <v>6409694</v>
      </c>
      <c r="H68" s="14">
        <f>согаз!H68+макс!H68+капитал!H68</f>
        <v>0</v>
      </c>
      <c r="I68" s="14">
        <f>согаз!I68+макс!I68+капитал!I68</f>
        <v>0</v>
      </c>
      <c r="J68" s="7">
        <f t="shared" si="0"/>
        <v>6409694</v>
      </c>
      <c r="K68" s="15"/>
      <c r="L68" s="15"/>
    </row>
    <row r="69" spans="1:12">
      <c r="A69" s="36">
        <v>62</v>
      </c>
      <c r="B69" s="19">
        <v>670090</v>
      </c>
      <c r="C69" s="18" t="s">
        <v>92</v>
      </c>
      <c r="D69" s="14">
        <f>согаз!D69+макс!D69+капитал!D69</f>
        <v>0</v>
      </c>
      <c r="E69" s="14">
        <f>согаз!E69+макс!E69+капитал!E69</f>
        <v>0</v>
      </c>
      <c r="F69" s="14">
        <f>согаз!F69+макс!F69+капитал!F69</f>
        <v>56061322.004000008</v>
      </c>
      <c r="G69" s="14">
        <f>согаз!G69+макс!G69+капитал!G69</f>
        <v>0</v>
      </c>
      <c r="H69" s="14">
        <f>согаз!H69+макс!H69+капитал!H69</f>
        <v>0</v>
      </c>
      <c r="I69" s="14">
        <f>согаз!I69+макс!I69+капитал!I69</f>
        <v>0</v>
      </c>
      <c r="J69" s="7">
        <f t="shared" si="0"/>
        <v>56061322.004000008</v>
      </c>
      <c r="K69" s="15"/>
      <c r="L69" s="15"/>
    </row>
    <row r="70" spans="1:12" ht="21.75" customHeight="1">
      <c r="A70" s="36">
        <v>63</v>
      </c>
      <c r="B70" s="19">
        <v>670097</v>
      </c>
      <c r="C70" s="18" t="s">
        <v>57</v>
      </c>
      <c r="D70" s="14">
        <f>согаз!D70+макс!D70+капитал!D70</f>
        <v>0</v>
      </c>
      <c r="E70" s="14">
        <f>согаз!E70+макс!E70+капитал!E70</f>
        <v>0</v>
      </c>
      <c r="F70" s="14">
        <f>согаз!F70+макс!F70+капитал!F70</f>
        <v>3381907.1899999995</v>
      </c>
      <c r="G70" s="14">
        <f>согаз!G70+макс!G70+капитал!G70</f>
        <v>14333427.520000001</v>
      </c>
      <c r="H70" s="14">
        <f>согаз!H70+макс!H70+капитал!H70</f>
        <v>0</v>
      </c>
      <c r="I70" s="14">
        <f>согаз!I70+макс!I70+капитал!I70</f>
        <v>0</v>
      </c>
      <c r="J70" s="7">
        <f t="shared" si="0"/>
        <v>17715334.710000001</v>
      </c>
      <c r="K70" s="15"/>
      <c r="L70" s="15"/>
    </row>
    <row r="71" spans="1:12">
      <c r="A71" s="36">
        <v>64</v>
      </c>
      <c r="B71" s="19">
        <v>670099</v>
      </c>
      <c r="C71" s="18" t="s">
        <v>56</v>
      </c>
      <c r="D71" s="14">
        <f>согаз!D71+макс!D71+капитал!D71</f>
        <v>0</v>
      </c>
      <c r="E71" s="14">
        <f>согаз!E71+макс!E71+капитал!E71</f>
        <v>0</v>
      </c>
      <c r="F71" s="14">
        <f>согаз!F71+макс!F71+капитал!F71</f>
        <v>8398450.120000001</v>
      </c>
      <c r="G71" s="14">
        <f>согаз!G71+макс!G71+капитал!G71</f>
        <v>81073799.723426819</v>
      </c>
      <c r="H71" s="14">
        <f>согаз!H71+макс!H71+капитал!H71</f>
        <v>0</v>
      </c>
      <c r="I71" s="14">
        <f>согаз!I71+макс!I71+капитал!I71</f>
        <v>0</v>
      </c>
      <c r="J71" s="7">
        <f t="shared" si="0"/>
        <v>89472249.843426824</v>
      </c>
      <c r="K71" s="15"/>
      <c r="L71" s="15"/>
    </row>
    <row r="72" spans="1:12" ht="22.5" customHeight="1">
      <c r="A72" s="36">
        <v>65</v>
      </c>
      <c r="B72" s="17">
        <v>670104</v>
      </c>
      <c r="C72" s="24" t="s">
        <v>60</v>
      </c>
      <c r="D72" s="14">
        <f>согаз!D72+макс!D72+капитал!D72</f>
        <v>0</v>
      </c>
      <c r="E72" s="14">
        <f>согаз!E72+макс!E72+капитал!E72</f>
        <v>0</v>
      </c>
      <c r="F72" s="14">
        <f>согаз!F72+макс!F72+капитал!F72</f>
        <v>0</v>
      </c>
      <c r="G72" s="14">
        <f>согаз!G72+макс!G72+капитал!G72</f>
        <v>58902.5</v>
      </c>
      <c r="H72" s="14">
        <f>согаз!H72+макс!H72+капитал!H72</f>
        <v>0</v>
      </c>
      <c r="I72" s="14">
        <f>согаз!I72+макс!I72+капитал!I72</f>
        <v>0</v>
      </c>
      <c r="J72" s="7">
        <f t="shared" si="0"/>
        <v>58902.5</v>
      </c>
      <c r="K72" s="15"/>
      <c r="L72" s="15"/>
    </row>
    <row r="73" spans="1:12" ht="31.5">
      <c r="A73" s="36">
        <v>66</v>
      </c>
      <c r="B73" s="25">
        <v>670106</v>
      </c>
      <c r="C73" s="26" t="s">
        <v>63</v>
      </c>
      <c r="D73" s="14">
        <f>согаз!D73+макс!D73+капитал!D73</f>
        <v>0</v>
      </c>
      <c r="E73" s="14">
        <f>согаз!E73+макс!E73+капитал!E73</f>
        <v>0</v>
      </c>
      <c r="F73" s="14">
        <f>согаз!F73+макс!F73+капитал!F73</f>
        <v>0</v>
      </c>
      <c r="G73" s="14">
        <f>согаз!G73+макс!G73+капитал!G73</f>
        <v>115926</v>
      </c>
      <c r="H73" s="14">
        <f>согаз!H73+макс!H73+капитал!H73</f>
        <v>0</v>
      </c>
      <c r="I73" s="14">
        <f>согаз!I73+макс!I73+капитал!I73</f>
        <v>0</v>
      </c>
      <c r="J73" s="7">
        <f t="shared" ref="J73:J92" si="1">D73+F73+G73+H73+I73</f>
        <v>115926</v>
      </c>
      <c r="K73" s="15"/>
      <c r="L73" s="15"/>
    </row>
    <row r="74" spans="1:12" ht="24.75" customHeight="1">
      <c r="A74" s="36">
        <v>67</v>
      </c>
      <c r="B74" s="25">
        <v>670107</v>
      </c>
      <c r="C74" s="27" t="s">
        <v>94</v>
      </c>
      <c r="D74" s="14">
        <f>согаз!D74+макс!D74+капитал!D74</f>
        <v>0</v>
      </c>
      <c r="E74" s="14">
        <f>согаз!E74+макс!E74+капитал!E74</f>
        <v>0</v>
      </c>
      <c r="F74" s="14">
        <f>согаз!F74+макс!F74+капитал!F74</f>
        <v>141034.57999999999</v>
      </c>
      <c r="G74" s="14">
        <f>согаз!G74+макс!G74+капитал!G74</f>
        <v>0</v>
      </c>
      <c r="H74" s="14">
        <f>согаз!H74+макс!H74+капитал!H74</f>
        <v>0</v>
      </c>
      <c r="I74" s="14">
        <f>согаз!I74+макс!I74+капитал!I74</f>
        <v>0</v>
      </c>
      <c r="J74" s="7">
        <f t="shared" si="1"/>
        <v>141034.57999999999</v>
      </c>
      <c r="K74" s="15"/>
      <c r="L74" s="15"/>
    </row>
    <row r="75" spans="1:12">
      <c r="A75" s="36">
        <v>68</v>
      </c>
      <c r="B75" s="22">
        <v>670121</v>
      </c>
      <c r="C75" s="24" t="s">
        <v>61</v>
      </c>
      <c r="D75" s="14">
        <f>согаз!D75+макс!D75+капитал!D75</f>
        <v>0</v>
      </c>
      <c r="E75" s="14">
        <f>согаз!E75+макс!E75+капитал!E75</f>
        <v>0</v>
      </c>
      <c r="F75" s="14">
        <f>согаз!F75+макс!F75+капитал!F75</f>
        <v>0</v>
      </c>
      <c r="G75" s="14">
        <f>согаз!G75+макс!G75+капитал!G75</f>
        <v>749494.85</v>
      </c>
      <c r="H75" s="14">
        <f>согаз!H75+макс!H75+капитал!H75</f>
        <v>0</v>
      </c>
      <c r="I75" s="14">
        <f>согаз!I75+макс!I75+капитал!I75</f>
        <v>0</v>
      </c>
      <c r="J75" s="7">
        <f t="shared" si="1"/>
        <v>749494.85</v>
      </c>
      <c r="K75" s="15"/>
      <c r="L75" s="15"/>
    </row>
    <row r="76" spans="1:12" ht="21" customHeight="1">
      <c r="A76" s="36">
        <v>69</v>
      </c>
      <c r="B76" s="22">
        <v>670123</v>
      </c>
      <c r="C76" s="24" t="s">
        <v>62</v>
      </c>
      <c r="D76" s="14">
        <f>согаз!D76+макс!D76+капитал!D76</f>
        <v>0</v>
      </c>
      <c r="E76" s="14">
        <f>согаз!E76+макс!E76+капитал!E76</f>
        <v>0</v>
      </c>
      <c r="F76" s="14">
        <f>согаз!F76+макс!F76+капитал!F76</f>
        <v>0</v>
      </c>
      <c r="G76" s="14">
        <f>согаз!G76+макс!G76+капитал!G76</f>
        <v>0</v>
      </c>
      <c r="H76" s="14">
        <f>согаз!H76+макс!H76+капитал!H76</f>
        <v>0</v>
      </c>
      <c r="I76" s="14">
        <f>согаз!I76+макс!I76+капитал!I76</f>
        <v>0</v>
      </c>
      <c r="J76" s="7">
        <f t="shared" si="1"/>
        <v>0</v>
      </c>
      <c r="K76" s="15"/>
      <c r="L76" s="15"/>
    </row>
    <row r="77" spans="1:12" ht="42.75" customHeight="1">
      <c r="A77" s="36">
        <v>70</v>
      </c>
      <c r="B77" s="25">
        <v>670125</v>
      </c>
      <c r="C77" s="24" t="s">
        <v>95</v>
      </c>
      <c r="D77" s="14">
        <f>согаз!D77+макс!D77+капитал!D77</f>
        <v>0</v>
      </c>
      <c r="E77" s="14">
        <f>согаз!E77+макс!E77+капитал!E77</f>
        <v>0</v>
      </c>
      <c r="F77" s="14">
        <f>согаз!F77+макс!F77+капитал!F77</f>
        <v>76338414.680000007</v>
      </c>
      <c r="G77" s="14">
        <f>согаз!G77+макс!G77+капитал!G77</f>
        <v>0</v>
      </c>
      <c r="H77" s="14">
        <f>согаз!H77+макс!H77+капитал!H77</f>
        <v>0</v>
      </c>
      <c r="I77" s="14">
        <f>согаз!I77+макс!I77+капитал!I77</f>
        <v>0</v>
      </c>
      <c r="J77" s="7">
        <f t="shared" si="1"/>
        <v>76338414.680000007</v>
      </c>
      <c r="K77" s="15"/>
      <c r="L77" s="15"/>
    </row>
    <row r="78" spans="1:12">
      <c r="A78" s="36">
        <v>71</v>
      </c>
      <c r="B78" s="22">
        <v>670129</v>
      </c>
      <c r="C78" s="26" t="s">
        <v>76</v>
      </c>
      <c r="D78" s="14">
        <f>согаз!D78+макс!D78+капитал!D78</f>
        <v>0</v>
      </c>
      <c r="E78" s="14">
        <f>согаз!E78+макс!E78+капитал!E78</f>
        <v>0</v>
      </c>
      <c r="F78" s="14">
        <f>согаз!F78+макс!F78+капитал!F78</f>
        <v>30524492.052000001</v>
      </c>
      <c r="G78" s="14">
        <f>согаз!G78+макс!G78+капитал!G78</f>
        <v>0</v>
      </c>
      <c r="H78" s="14">
        <f>согаз!H78+макс!H78+капитал!H78</f>
        <v>0</v>
      </c>
      <c r="I78" s="14">
        <f>согаз!I78+макс!I78+капитал!I78</f>
        <v>0</v>
      </c>
      <c r="J78" s="7">
        <f t="shared" si="1"/>
        <v>30524492.052000001</v>
      </c>
      <c r="K78" s="15"/>
      <c r="L78" s="15"/>
    </row>
    <row r="79" spans="1:12">
      <c r="A79" s="36">
        <v>72</v>
      </c>
      <c r="B79" s="22">
        <v>670131</v>
      </c>
      <c r="C79" s="26" t="s">
        <v>96</v>
      </c>
      <c r="D79" s="14">
        <f>согаз!D79+макс!D79+капитал!D79</f>
        <v>0</v>
      </c>
      <c r="E79" s="14">
        <f>согаз!E79+макс!E79+капитал!E79</f>
        <v>0</v>
      </c>
      <c r="F79" s="14">
        <f>согаз!F79+макс!F79+капитал!F79</f>
        <v>0</v>
      </c>
      <c r="G79" s="14">
        <f>согаз!G79+макс!G79+капитал!G79</f>
        <v>249073.7</v>
      </c>
      <c r="H79" s="14">
        <f>согаз!H79+макс!H79+капитал!H79</f>
        <v>0</v>
      </c>
      <c r="I79" s="14">
        <f>согаз!I79+макс!I79+капитал!I79</f>
        <v>0</v>
      </c>
      <c r="J79" s="7">
        <f t="shared" si="1"/>
        <v>249073.7</v>
      </c>
      <c r="K79" s="15"/>
      <c r="L79" s="15"/>
    </row>
    <row r="80" spans="1:12">
      <c r="A80" s="36">
        <v>73</v>
      </c>
      <c r="B80" s="22">
        <v>670134</v>
      </c>
      <c r="C80" s="26" t="s">
        <v>64</v>
      </c>
      <c r="D80" s="14">
        <f>согаз!D80+макс!D80+капитал!D80</f>
        <v>0</v>
      </c>
      <c r="E80" s="14">
        <f>согаз!E80+макс!E80+капитал!E80</f>
        <v>0</v>
      </c>
      <c r="F80" s="14">
        <f>согаз!F80+макс!F80+капитал!F80</f>
        <v>0</v>
      </c>
      <c r="G80" s="14">
        <f>согаз!G80+макс!G80+капитал!G80</f>
        <v>0</v>
      </c>
      <c r="H80" s="14">
        <f>согаз!H80+макс!H80+капитал!H80</f>
        <v>0</v>
      </c>
      <c r="I80" s="14">
        <f>согаз!I80+макс!I80+капитал!I80</f>
        <v>0</v>
      </c>
      <c r="J80" s="7">
        <f t="shared" si="1"/>
        <v>0</v>
      </c>
      <c r="K80" s="15"/>
      <c r="L80" s="15"/>
    </row>
    <row r="81" spans="1:12">
      <c r="A81" s="36">
        <v>74</v>
      </c>
      <c r="B81" s="22">
        <v>670136</v>
      </c>
      <c r="C81" s="26" t="s">
        <v>66</v>
      </c>
      <c r="D81" s="14">
        <f>согаз!D81+макс!D81+капитал!D81</f>
        <v>0</v>
      </c>
      <c r="E81" s="14">
        <f>согаз!E81+макс!E81+капитал!E81</f>
        <v>0</v>
      </c>
      <c r="F81" s="14">
        <f>согаз!F81+макс!F81+капитал!F81</f>
        <v>5543572.0899999999</v>
      </c>
      <c r="G81" s="14">
        <f>согаз!G81+макс!G81+капитал!G81</f>
        <v>21260392.426656451</v>
      </c>
      <c r="H81" s="14">
        <f>согаз!H81+макс!H81+капитал!H81</f>
        <v>0</v>
      </c>
      <c r="I81" s="14">
        <f>согаз!I81+макс!I81+капитал!I81</f>
        <v>0</v>
      </c>
      <c r="J81" s="7">
        <f t="shared" si="1"/>
        <v>26803964.516656451</v>
      </c>
      <c r="K81" s="15"/>
      <c r="L81" s="15"/>
    </row>
    <row r="82" spans="1:12">
      <c r="A82" s="36">
        <v>75</v>
      </c>
      <c r="B82" s="22">
        <v>670139</v>
      </c>
      <c r="C82" s="26" t="s">
        <v>65</v>
      </c>
      <c r="D82" s="14">
        <f>согаз!D82+макс!D82+капитал!D82</f>
        <v>0</v>
      </c>
      <c r="E82" s="14">
        <f>согаз!E82+макс!E82+капитал!E82</f>
        <v>0</v>
      </c>
      <c r="F82" s="14">
        <f>согаз!F82+макс!F82+капитал!F82</f>
        <v>0</v>
      </c>
      <c r="G82" s="14">
        <f>согаз!G82+макс!G82+капитал!G82</f>
        <v>14398346</v>
      </c>
      <c r="H82" s="14">
        <f>согаз!H82+макс!H82+капитал!H82</f>
        <v>0</v>
      </c>
      <c r="I82" s="14">
        <f>согаз!I82+макс!I82+капитал!I82</f>
        <v>0</v>
      </c>
      <c r="J82" s="7">
        <f t="shared" si="1"/>
        <v>14398346</v>
      </c>
      <c r="K82" s="15"/>
      <c r="L82" s="15"/>
    </row>
    <row r="83" spans="1:12" ht="23.25" customHeight="1">
      <c r="A83" s="36">
        <v>76</v>
      </c>
      <c r="B83" s="28">
        <v>670141</v>
      </c>
      <c r="C83" s="26" t="s">
        <v>71</v>
      </c>
      <c r="D83" s="14">
        <f>согаз!D83+макс!D83+капитал!D83</f>
        <v>0</v>
      </c>
      <c r="E83" s="14">
        <f>согаз!E83+макс!E83+капитал!E83</f>
        <v>0</v>
      </c>
      <c r="F83" s="14">
        <f>согаз!F83+макс!F83+капитал!F83</f>
        <v>0</v>
      </c>
      <c r="G83" s="14">
        <f>согаз!G83+макс!G83+капитал!G83</f>
        <v>20368513.66</v>
      </c>
      <c r="H83" s="14">
        <f>согаз!H83+макс!H83+капитал!H83</f>
        <v>0</v>
      </c>
      <c r="I83" s="14">
        <f>согаз!I83+макс!I83+капитал!I83</f>
        <v>0</v>
      </c>
      <c r="J83" s="7">
        <f t="shared" si="1"/>
        <v>20368513.66</v>
      </c>
      <c r="K83" s="15"/>
      <c r="L83" s="15"/>
    </row>
    <row r="84" spans="1:12" ht="21" customHeight="1">
      <c r="A84" s="36">
        <v>77</v>
      </c>
      <c r="B84" s="22">
        <v>670143</v>
      </c>
      <c r="C84" s="26" t="s">
        <v>67</v>
      </c>
      <c r="D84" s="14">
        <f>согаз!D84+макс!D84+капитал!D84</f>
        <v>0</v>
      </c>
      <c r="E84" s="14">
        <f>согаз!E84+макс!E84+капитал!E84</f>
        <v>0</v>
      </c>
      <c r="F84" s="14">
        <f>согаз!F84+макс!F84+капитал!F84</f>
        <v>0</v>
      </c>
      <c r="G84" s="14">
        <f>согаз!G84+макс!G84+капитал!G84</f>
        <v>0</v>
      </c>
      <c r="H84" s="14">
        <f>согаз!H84+макс!H84+капитал!H84</f>
        <v>0</v>
      </c>
      <c r="I84" s="14">
        <f>согаз!I84+макс!I84+капитал!I84</f>
        <v>0</v>
      </c>
      <c r="J84" s="7">
        <f t="shared" si="1"/>
        <v>0</v>
      </c>
      <c r="K84" s="15"/>
      <c r="L84" s="15"/>
    </row>
    <row r="85" spans="1:12">
      <c r="A85" s="36">
        <v>78</v>
      </c>
      <c r="B85" s="17">
        <v>670145</v>
      </c>
      <c r="C85" s="29" t="s">
        <v>68</v>
      </c>
      <c r="D85" s="14">
        <f>согаз!D85+макс!D85+капитал!D85</f>
        <v>0</v>
      </c>
      <c r="E85" s="14">
        <f>согаз!E85+макс!E85+капитал!E85</f>
        <v>0</v>
      </c>
      <c r="F85" s="14">
        <f>согаз!F85+макс!F85+капитал!F85</f>
        <v>0</v>
      </c>
      <c r="G85" s="14">
        <f>согаз!G85+макс!G85+капитал!G85</f>
        <v>5440157</v>
      </c>
      <c r="H85" s="14">
        <f>согаз!H85+макс!H85+капитал!H85</f>
        <v>0</v>
      </c>
      <c r="I85" s="14">
        <f>согаз!I85+макс!I85+капитал!I85</f>
        <v>0</v>
      </c>
      <c r="J85" s="7">
        <f t="shared" si="1"/>
        <v>5440157</v>
      </c>
      <c r="K85" s="15"/>
      <c r="L85" s="15"/>
    </row>
    <row r="86" spans="1:12">
      <c r="A86" s="36">
        <v>79</v>
      </c>
      <c r="B86" s="17">
        <v>670147</v>
      </c>
      <c r="C86" s="29" t="s">
        <v>70</v>
      </c>
      <c r="D86" s="14">
        <f>согаз!D86+макс!D86+капитал!D86</f>
        <v>74732722.059999987</v>
      </c>
      <c r="E86" s="14">
        <f>согаз!E86+макс!E86+капитал!E86</f>
        <v>0</v>
      </c>
      <c r="F86" s="14">
        <f>согаз!F86+макс!F86+капитал!F86</f>
        <v>0</v>
      </c>
      <c r="G86" s="14">
        <f>согаз!G86+макс!G86+капитал!G86</f>
        <v>1547938</v>
      </c>
      <c r="H86" s="14">
        <f>согаз!H86+макс!H86+капитал!H86</f>
        <v>0</v>
      </c>
      <c r="I86" s="14">
        <f>согаз!I86+макс!I86+капитал!I86</f>
        <v>0</v>
      </c>
      <c r="J86" s="7">
        <f t="shared" si="1"/>
        <v>76280660.059999987</v>
      </c>
      <c r="K86" s="15"/>
      <c r="L86" s="15"/>
    </row>
    <row r="87" spans="1:12">
      <c r="A87" s="36">
        <v>80</v>
      </c>
      <c r="B87" s="17">
        <v>670148</v>
      </c>
      <c r="C87" s="30" t="s">
        <v>97</v>
      </c>
      <c r="D87" s="14">
        <f>согаз!D87+макс!D87+капитал!D87</f>
        <v>13855310.07</v>
      </c>
      <c r="E87" s="14">
        <f>согаз!E87+макс!E87+капитал!E87</f>
        <v>0</v>
      </c>
      <c r="F87" s="14">
        <f>согаз!F87+макс!F87+капитал!F87</f>
        <v>0</v>
      </c>
      <c r="G87" s="14">
        <f>согаз!G87+макс!G87+капитал!G87</f>
        <v>0</v>
      </c>
      <c r="H87" s="14">
        <f>согаз!H87+макс!H87+капитал!H87</f>
        <v>0</v>
      </c>
      <c r="I87" s="14">
        <f>согаз!I87+макс!I87+капитал!I87</f>
        <v>0</v>
      </c>
      <c r="J87" s="7">
        <f t="shared" si="1"/>
        <v>13855310.07</v>
      </c>
      <c r="K87" s="15"/>
      <c r="L87" s="15"/>
    </row>
    <row r="88" spans="1:12">
      <c r="A88" s="36">
        <v>81</v>
      </c>
      <c r="B88" s="17">
        <v>670150</v>
      </c>
      <c r="C88" s="29" t="s">
        <v>72</v>
      </c>
      <c r="D88" s="14">
        <f>согаз!D88+макс!D88+капитал!D88</f>
        <v>0</v>
      </c>
      <c r="E88" s="14">
        <f>согаз!E88+макс!E88+капитал!E88</f>
        <v>0</v>
      </c>
      <c r="F88" s="14">
        <f>согаз!F88+макс!F88+капитал!F88</f>
        <v>0</v>
      </c>
      <c r="G88" s="14">
        <f>согаз!G88+макс!G88+капитал!G88</f>
        <v>7329.91</v>
      </c>
      <c r="H88" s="14">
        <f>согаз!H88+макс!H88+капитал!H88</f>
        <v>0</v>
      </c>
      <c r="I88" s="14">
        <f>согаз!I88+макс!I88+капитал!I88</f>
        <v>0</v>
      </c>
      <c r="J88" s="7">
        <f t="shared" si="1"/>
        <v>7329.91</v>
      </c>
      <c r="K88" s="15"/>
      <c r="L88" s="15"/>
    </row>
    <row r="89" spans="1:12">
      <c r="A89" s="36">
        <v>82</v>
      </c>
      <c r="B89" s="17">
        <v>670152</v>
      </c>
      <c r="C89" s="29" t="s">
        <v>73</v>
      </c>
      <c r="D89" s="14">
        <f>согаз!D89+макс!D89+капитал!D89</f>
        <v>0</v>
      </c>
      <c r="E89" s="14">
        <f>согаз!E89+макс!E89+капитал!E89</f>
        <v>0</v>
      </c>
      <c r="F89" s="14">
        <f>согаз!F89+макс!F89+капитал!F89</f>
        <v>0</v>
      </c>
      <c r="G89" s="14">
        <f>согаз!G89+макс!G89+капитал!G89</f>
        <v>7329.91</v>
      </c>
      <c r="H89" s="14">
        <f>согаз!H89+макс!H89+капитал!H89</f>
        <v>0</v>
      </c>
      <c r="I89" s="14">
        <f>согаз!I89+макс!I89+капитал!I89</f>
        <v>0</v>
      </c>
      <c r="J89" s="7">
        <f t="shared" si="1"/>
        <v>7329.91</v>
      </c>
      <c r="K89" s="15"/>
      <c r="L89" s="15"/>
    </row>
    <row r="90" spans="1:12">
      <c r="A90" s="36">
        <v>83</v>
      </c>
      <c r="B90" s="17">
        <v>670155</v>
      </c>
      <c r="C90" s="29" t="s">
        <v>98</v>
      </c>
      <c r="D90" s="14">
        <f>согаз!D90+макс!D90+капитал!D90</f>
        <v>0</v>
      </c>
      <c r="E90" s="14">
        <f>согаз!E90+макс!E90+капитал!E90</f>
        <v>0</v>
      </c>
      <c r="F90" s="14">
        <f>согаз!F90+макс!F90+капитал!F90</f>
        <v>17908145.149999999</v>
      </c>
      <c r="G90" s="14">
        <f>согаз!G90+макс!G90+капитал!G90</f>
        <v>0</v>
      </c>
      <c r="H90" s="14">
        <f>согаз!H90+макс!H90+капитал!H90</f>
        <v>0</v>
      </c>
      <c r="I90" s="14">
        <f>согаз!I90+макс!I90+капитал!I90</f>
        <v>0</v>
      </c>
      <c r="J90" s="7">
        <f t="shared" si="1"/>
        <v>17908145.149999999</v>
      </c>
      <c r="K90" s="15"/>
      <c r="L90" s="15"/>
    </row>
    <row r="91" spans="1:12" ht="30">
      <c r="A91" s="36">
        <v>84</v>
      </c>
      <c r="B91" s="17">
        <v>670156</v>
      </c>
      <c r="C91" s="24" t="s">
        <v>93</v>
      </c>
      <c r="D91" s="14">
        <f>согаз!D91+макс!D91+капитал!D91</f>
        <v>0</v>
      </c>
      <c r="E91" s="14">
        <f>согаз!E91+макс!E91+капитал!E91</f>
        <v>0</v>
      </c>
      <c r="F91" s="14">
        <f>согаз!F91+макс!F91+капитал!F91</f>
        <v>52601.850000000006</v>
      </c>
      <c r="G91" s="14">
        <f>согаз!G91+макс!G91+капитал!G91</f>
        <v>6901960</v>
      </c>
      <c r="H91" s="14">
        <f>согаз!H91+макс!H91+капитал!H91</f>
        <v>0</v>
      </c>
      <c r="I91" s="14">
        <f>согаз!I91+макс!I91+капитал!I91</f>
        <v>0</v>
      </c>
      <c r="J91" s="7">
        <f t="shared" si="1"/>
        <v>6954561.8499999996</v>
      </c>
      <c r="K91" s="15"/>
      <c r="L91" s="15"/>
    </row>
    <row r="92" spans="1:12" ht="21.75" customHeight="1">
      <c r="A92" s="36">
        <v>85</v>
      </c>
      <c r="B92" s="17">
        <v>670157</v>
      </c>
      <c r="C92" s="18" t="s">
        <v>99</v>
      </c>
      <c r="D92" s="14">
        <f>согаз!D92+макс!D92+капитал!D92</f>
        <v>233831880.46833348</v>
      </c>
      <c r="E92" s="14">
        <f>согаз!E92+макс!E92+капитал!E92</f>
        <v>0</v>
      </c>
      <c r="F92" s="14">
        <f>согаз!F92+макс!F92+капитал!F92</f>
        <v>22726132.720000006</v>
      </c>
      <c r="G92" s="14">
        <f>согаз!G92+макс!G92+капитал!G92</f>
        <v>310467771.93227172</v>
      </c>
      <c r="H92" s="14">
        <f>согаз!H92+макс!H92+капитал!H92</f>
        <v>0</v>
      </c>
      <c r="I92" s="14">
        <f>согаз!I92+макс!I92+капитал!I92</f>
        <v>0</v>
      </c>
      <c r="J92" s="7">
        <f t="shared" si="1"/>
        <v>567025785.12060523</v>
      </c>
      <c r="K92" s="15"/>
      <c r="L92" s="15"/>
    </row>
    <row r="93" spans="1:12">
      <c r="A93" s="36"/>
      <c r="B93" s="16"/>
      <c r="C93" s="11" t="s">
        <v>81</v>
      </c>
      <c r="D93" s="7">
        <f>SUM(D8:D92)</f>
        <v>5572225777.8300009</v>
      </c>
      <c r="E93" s="7">
        <f t="shared" ref="E93:J93" si="2">SUM(E8:E92)</f>
        <v>708240163</v>
      </c>
      <c r="F93" s="7">
        <f>SUM(F8:F92)</f>
        <v>1510426064.0823636</v>
      </c>
      <c r="G93" s="7">
        <f>SUM(G8:G92)</f>
        <v>5308141955.7866869</v>
      </c>
      <c r="H93" s="7">
        <f t="shared" si="2"/>
        <v>825903586.69000006</v>
      </c>
      <c r="I93" s="7">
        <f t="shared" si="2"/>
        <v>14630720</v>
      </c>
      <c r="J93" s="7">
        <f t="shared" si="2"/>
        <v>13231328104.389053</v>
      </c>
      <c r="K93" s="15"/>
      <c r="L93" s="15"/>
    </row>
    <row r="94" spans="1:12">
      <c r="A94" s="37"/>
      <c r="B94" s="16"/>
      <c r="C94" s="11" t="s">
        <v>82</v>
      </c>
      <c r="D94" s="7">
        <v>627676497.16999996</v>
      </c>
      <c r="E94" s="7"/>
      <c r="F94" s="7">
        <v>81368953.919164389</v>
      </c>
      <c r="G94" s="7">
        <v>99067666.605660379</v>
      </c>
      <c r="H94" s="7">
        <v>21071982.30978265</v>
      </c>
      <c r="I94" s="42"/>
      <c r="J94" s="7">
        <f>H94+G94+F94+D94</f>
        <v>829185100.00460744</v>
      </c>
      <c r="K94" s="15"/>
      <c r="L94" s="15"/>
    </row>
    <row r="95" spans="1:12">
      <c r="A95" s="36"/>
      <c r="B95" s="16"/>
      <c r="C95" s="11" t="s">
        <v>83</v>
      </c>
      <c r="D95" s="7">
        <f>D93+D94</f>
        <v>6199902275.000001</v>
      </c>
      <c r="E95" s="7">
        <f t="shared" ref="E95:J95" si="3">E93+E94</f>
        <v>708240163</v>
      </c>
      <c r="F95" s="7">
        <f t="shared" si="3"/>
        <v>1591795018.001528</v>
      </c>
      <c r="G95" s="7">
        <f t="shared" si="3"/>
        <v>5407209622.3923473</v>
      </c>
      <c r="H95" s="7">
        <f t="shared" si="3"/>
        <v>846975568.99978268</v>
      </c>
      <c r="I95" s="7">
        <f t="shared" si="3"/>
        <v>14630720</v>
      </c>
      <c r="J95" s="7">
        <f t="shared" si="3"/>
        <v>14060513204.393661</v>
      </c>
      <c r="K95" s="15"/>
      <c r="L95" s="15"/>
    </row>
    <row r="96" spans="1:12">
      <c r="J96" s="9"/>
      <c r="K96" s="15"/>
    </row>
    <row r="97" spans="4:10">
      <c r="D97" s="32"/>
      <c r="E97" s="32"/>
      <c r="F97" s="32"/>
      <c r="G97" s="32"/>
      <c r="H97" s="32"/>
      <c r="I97" s="32"/>
      <c r="J97" s="32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43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6"/>
  <sheetViews>
    <sheetView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92"/>
    </sheetView>
  </sheetViews>
  <sheetFormatPr defaultColWidth="8.85546875" defaultRowHeight="18.75"/>
  <cols>
    <col min="1" max="1" width="8.28515625" style="35" customWidth="1"/>
    <col min="2" max="2" width="13.5703125" style="3" customWidth="1"/>
    <col min="3" max="3" width="62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1" width="11.28515625" style="3" customWidth="1"/>
    <col min="12" max="16384" width="8.85546875" style="3"/>
  </cols>
  <sheetData>
    <row r="1" spans="1:10" ht="24.75" customHeight="1">
      <c r="A1" s="39"/>
      <c r="B1" s="1"/>
      <c r="C1" s="1"/>
      <c r="D1" s="1"/>
      <c r="E1" s="1"/>
      <c r="F1" s="1"/>
      <c r="G1" s="1"/>
      <c r="H1" s="46" t="s">
        <v>75</v>
      </c>
      <c r="I1" s="46"/>
      <c r="J1" s="46"/>
    </row>
    <row r="2" spans="1:10" ht="18.75" customHeight="1">
      <c r="A2" s="39"/>
      <c r="B2" s="1"/>
      <c r="C2" s="51" t="str">
        <f>свод!C2</f>
        <v>Утверждено на заседании Комиссии по разработке Территориальной программы ОМС от 25.09.2023 года</v>
      </c>
      <c r="D2" s="51"/>
      <c r="E2" s="51"/>
      <c r="F2" s="51"/>
      <c r="G2" s="51"/>
      <c r="H2" s="51"/>
      <c r="I2" s="51"/>
      <c r="J2" s="51"/>
    </row>
    <row r="3" spans="1:10">
      <c r="A3" s="40"/>
      <c r="B3" s="4"/>
      <c r="C3" s="4"/>
      <c r="D3" s="4"/>
      <c r="E3" s="4"/>
      <c r="F3" s="8"/>
      <c r="G3" s="8"/>
      <c r="H3" s="46"/>
      <c r="I3" s="46"/>
      <c r="J3" s="46"/>
    </row>
    <row r="4" spans="1:10">
      <c r="A4" s="40"/>
      <c r="B4" s="4"/>
      <c r="C4" s="47" t="str">
        <f>свод!C4</f>
        <v>Стоимость медицинской помощи в разрезе медицинских и страховых медицинских организаций на 2023 год</v>
      </c>
      <c r="D4" s="47"/>
      <c r="E4" s="47"/>
      <c r="F4" s="47"/>
      <c r="G4" s="47"/>
      <c r="H4" s="47"/>
      <c r="I4" s="47"/>
      <c r="J4" s="47"/>
    </row>
    <row r="5" spans="1:10" ht="24" customHeight="1">
      <c r="A5" s="47"/>
      <c r="B5" s="47"/>
      <c r="C5" s="47"/>
      <c r="D5" s="47"/>
      <c r="E5" s="47"/>
      <c r="F5" s="47"/>
      <c r="G5" s="47"/>
      <c r="H5" s="47"/>
      <c r="I5" s="41"/>
      <c r="J5" s="10" t="s">
        <v>74</v>
      </c>
    </row>
    <row r="6" spans="1:10" ht="21.6" customHeight="1">
      <c r="A6" s="45" t="s">
        <v>1</v>
      </c>
      <c r="B6" s="45" t="s">
        <v>79</v>
      </c>
      <c r="C6" s="48" t="s">
        <v>104</v>
      </c>
      <c r="D6" s="49"/>
      <c r="E6" s="49"/>
      <c r="F6" s="49"/>
      <c r="G6" s="49"/>
      <c r="H6" s="49"/>
      <c r="I6" s="49"/>
      <c r="J6" s="50"/>
    </row>
    <row r="7" spans="1:10" ht="135" customHeight="1">
      <c r="A7" s="45"/>
      <c r="B7" s="45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0" ht="43.5" customHeight="1">
      <c r="A8" s="36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3941388</v>
      </c>
      <c r="H8" s="14"/>
      <c r="I8" s="14"/>
      <c r="J8" s="7">
        <f>D8+F8+G8+H8+I8</f>
        <v>3941388</v>
      </c>
    </row>
    <row r="9" spans="1:10" ht="39.75" customHeight="1">
      <c r="A9" s="36">
        <v>2</v>
      </c>
      <c r="B9" s="19">
        <v>670002</v>
      </c>
      <c r="C9" s="18" t="s">
        <v>8</v>
      </c>
      <c r="D9" s="14">
        <v>266980398.11500013</v>
      </c>
      <c r="E9" s="14">
        <v>50609031</v>
      </c>
      <c r="F9" s="14">
        <v>11006290.790000001</v>
      </c>
      <c r="G9" s="14">
        <v>17670068.148700003</v>
      </c>
      <c r="H9" s="14"/>
      <c r="I9" s="14">
        <v>1497400</v>
      </c>
      <c r="J9" s="7">
        <f t="shared" ref="J9:J72" si="0">D9+F9+G9+H9+I9</f>
        <v>297154157.05370015</v>
      </c>
    </row>
    <row r="10" spans="1:10" ht="39.75" customHeight="1">
      <c r="A10" s="36">
        <v>3</v>
      </c>
      <c r="B10" s="19">
        <v>670003</v>
      </c>
      <c r="C10" s="18" t="s">
        <v>9</v>
      </c>
      <c r="D10" s="14">
        <v>32002752.495000023</v>
      </c>
      <c r="E10" s="14">
        <v>1518727</v>
      </c>
      <c r="F10" s="14">
        <v>8694060.5500000007</v>
      </c>
      <c r="G10" s="14">
        <v>7999048.9924999997</v>
      </c>
      <c r="H10" s="14"/>
      <c r="I10" s="14">
        <v>1413410</v>
      </c>
      <c r="J10" s="7">
        <f t="shared" si="0"/>
        <v>50109272.037500024</v>
      </c>
    </row>
    <row r="11" spans="1:10" ht="39" customHeight="1">
      <c r="A11" s="36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13561700</v>
      </c>
      <c r="H11" s="14"/>
      <c r="I11" s="14"/>
      <c r="J11" s="7">
        <f t="shared" si="0"/>
        <v>13561700</v>
      </c>
    </row>
    <row r="12" spans="1:10" ht="35.25" customHeight="1">
      <c r="A12" s="36">
        <v>5</v>
      </c>
      <c r="B12" s="19">
        <v>670005</v>
      </c>
      <c r="C12" s="18" t="s">
        <v>11</v>
      </c>
      <c r="D12" s="14">
        <v>115651551.86000001</v>
      </c>
      <c r="E12" s="14">
        <v>19991876</v>
      </c>
      <c r="F12" s="14">
        <v>132184390.50000001</v>
      </c>
      <c r="G12" s="14">
        <v>26264154.535399999</v>
      </c>
      <c r="H12" s="14"/>
      <c r="I12" s="14"/>
      <c r="J12" s="7">
        <f t="shared" si="0"/>
        <v>274100096.89539999</v>
      </c>
    </row>
    <row r="13" spans="1:10" ht="32.25" customHeight="1">
      <c r="A13" s="36">
        <v>6</v>
      </c>
      <c r="B13" s="17">
        <v>670006</v>
      </c>
      <c r="C13" s="18" t="s">
        <v>47</v>
      </c>
      <c r="D13" s="14">
        <v>4036460.17</v>
      </c>
      <c r="E13" s="14"/>
      <c r="F13" s="14">
        <v>0</v>
      </c>
      <c r="G13" s="14">
        <v>0</v>
      </c>
      <c r="H13" s="14"/>
      <c r="I13" s="14"/>
      <c r="J13" s="7">
        <f t="shared" si="0"/>
        <v>4036460.17</v>
      </c>
    </row>
    <row r="14" spans="1:10" ht="30" customHeight="1">
      <c r="A14" s="36">
        <v>7</v>
      </c>
      <c r="B14" s="17">
        <v>670008</v>
      </c>
      <c r="C14" s="18" t="s">
        <v>84</v>
      </c>
      <c r="D14" s="14">
        <v>0</v>
      </c>
      <c r="E14" s="14"/>
      <c r="F14" s="14">
        <v>0</v>
      </c>
      <c r="G14" s="14">
        <v>5733250</v>
      </c>
      <c r="H14" s="14"/>
      <c r="I14" s="14"/>
      <c r="J14" s="7">
        <f t="shared" si="0"/>
        <v>5733250</v>
      </c>
    </row>
    <row r="15" spans="1:10" ht="19.5" customHeight="1">
      <c r="A15" s="36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4620770</v>
      </c>
      <c r="H15" s="14"/>
      <c r="I15" s="14"/>
      <c r="J15" s="7">
        <f t="shared" si="0"/>
        <v>4620770</v>
      </c>
    </row>
    <row r="16" spans="1:10" ht="19.5" customHeight="1">
      <c r="A16" s="36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4192540</v>
      </c>
      <c r="H16" s="43"/>
      <c r="I16" s="43"/>
      <c r="J16" s="7">
        <f t="shared" si="0"/>
        <v>4192540</v>
      </c>
    </row>
    <row r="17" spans="1:10" ht="27.75" customHeight="1">
      <c r="A17" s="36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4752520</v>
      </c>
      <c r="H17" s="14"/>
      <c r="I17" s="14"/>
      <c r="J17" s="7">
        <f t="shared" si="0"/>
        <v>4752520</v>
      </c>
    </row>
    <row r="18" spans="1:10" ht="19.5" customHeight="1">
      <c r="A18" s="36">
        <v>11</v>
      </c>
      <c r="B18" s="19">
        <v>670012</v>
      </c>
      <c r="C18" s="18" t="s">
        <v>85</v>
      </c>
      <c r="D18" s="14">
        <v>0</v>
      </c>
      <c r="E18" s="14"/>
      <c r="F18" s="14">
        <v>0</v>
      </c>
      <c r="G18" s="14">
        <v>30384944.560877789</v>
      </c>
      <c r="H18" s="14">
        <v>5019395.7065992784</v>
      </c>
      <c r="I18" s="14"/>
      <c r="J18" s="7">
        <f t="shared" si="0"/>
        <v>35404340.267477065</v>
      </c>
    </row>
    <row r="19" spans="1:10" ht="30.75" customHeight="1">
      <c r="A19" s="36">
        <v>12</v>
      </c>
      <c r="B19" s="19">
        <v>670013</v>
      </c>
      <c r="C19" s="18" t="s">
        <v>28</v>
      </c>
      <c r="D19" s="14">
        <v>7416646.7666666685</v>
      </c>
      <c r="E19" s="14"/>
      <c r="F19" s="14">
        <v>3852969.5700000003</v>
      </c>
      <c r="G19" s="14">
        <v>21299918.285525143</v>
      </c>
      <c r="H19" s="14"/>
      <c r="I19" s="14"/>
      <c r="J19" s="7">
        <f t="shared" si="0"/>
        <v>32569534.622191813</v>
      </c>
    </row>
    <row r="20" spans="1:10" ht="31.5" customHeight="1">
      <c r="A20" s="36">
        <v>13</v>
      </c>
      <c r="B20" s="19">
        <v>670015</v>
      </c>
      <c r="C20" s="18" t="s">
        <v>29</v>
      </c>
      <c r="D20" s="14">
        <v>2035754.2316666674</v>
      </c>
      <c r="E20" s="14"/>
      <c r="F20" s="14">
        <v>362862.7</v>
      </c>
      <c r="G20" s="14">
        <v>3322385.7551006088</v>
      </c>
      <c r="H20" s="14"/>
      <c r="I20" s="14"/>
      <c r="J20" s="7">
        <f t="shared" si="0"/>
        <v>5721002.6867672764</v>
      </c>
    </row>
    <row r="21" spans="1:10">
      <c r="A21" s="36">
        <v>14</v>
      </c>
      <c r="B21" s="19">
        <v>670017</v>
      </c>
      <c r="C21" s="18" t="s">
        <v>30</v>
      </c>
      <c r="D21" s="14">
        <v>7759833.2350000031</v>
      </c>
      <c r="E21" s="14"/>
      <c r="F21" s="14">
        <v>3034343.6500000004</v>
      </c>
      <c r="G21" s="14">
        <v>22432671.876367196</v>
      </c>
      <c r="H21" s="14"/>
      <c r="I21" s="14"/>
      <c r="J21" s="7">
        <f t="shared" si="0"/>
        <v>33226848.761367202</v>
      </c>
    </row>
    <row r="22" spans="1:10">
      <c r="A22" s="36">
        <v>15</v>
      </c>
      <c r="B22" s="19">
        <v>670018</v>
      </c>
      <c r="C22" s="18" t="s">
        <v>31</v>
      </c>
      <c r="D22" s="14">
        <v>614906.0116666666</v>
      </c>
      <c r="E22" s="14"/>
      <c r="F22" s="14">
        <v>488160.8</v>
      </c>
      <c r="G22" s="14">
        <v>3902456.3022865644</v>
      </c>
      <c r="H22" s="14"/>
      <c r="I22" s="14"/>
      <c r="J22" s="7">
        <f t="shared" si="0"/>
        <v>5005523.1139532309</v>
      </c>
    </row>
    <row r="23" spans="1:10">
      <c r="A23" s="36">
        <v>16</v>
      </c>
      <c r="B23" s="19">
        <v>670019</v>
      </c>
      <c r="C23" s="18" t="s">
        <v>32</v>
      </c>
      <c r="D23" s="14">
        <v>0</v>
      </c>
      <c r="E23" s="14"/>
      <c r="F23" s="14">
        <v>0</v>
      </c>
      <c r="G23" s="14">
        <v>39854.195900000006</v>
      </c>
      <c r="H23" s="14"/>
      <c r="I23" s="14"/>
      <c r="J23" s="7">
        <f t="shared" si="0"/>
        <v>39854.195900000006</v>
      </c>
    </row>
    <row r="24" spans="1:10" ht="22.7" customHeight="1">
      <c r="A24" s="36">
        <v>17</v>
      </c>
      <c r="B24" s="19">
        <v>670020</v>
      </c>
      <c r="C24" s="18" t="s">
        <v>101</v>
      </c>
      <c r="D24" s="14">
        <v>623551.68999999994</v>
      </c>
      <c r="E24" s="14"/>
      <c r="F24" s="14">
        <v>336170.94</v>
      </c>
      <c r="G24" s="14">
        <v>2671725.6480494416</v>
      </c>
      <c r="H24" s="14"/>
      <c r="I24" s="14"/>
      <c r="J24" s="7">
        <f t="shared" si="0"/>
        <v>3631448.2780494415</v>
      </c>
    </row>
    <row r="25" spans="1:10">
      <c r="A25" s="36">
        <v>18</v>
      </c>
      <c r="B25" s="19">
        <v>670021</v>
      </c>
      <c r="C25" s="18" t="s">
        <v>33</v>
      </c>
      <c r="D25" s="14">
        <v>0</v>
      </c>
      <c r="E25" s="14"/>
      <c r="F25" s="14">
        <v>0</v>
      </c>
      <c r="G25" s="14">
        <v>19199.957900000001</v>
      </c>
      <c r="H25" s="14"/>
      <c r="I25" s="14"/>
      <c r="J25" s="7">
        <f t="shared" si="0"/>
        <v>19199.957900000001</v>
      </c>
    </row>
    <row r="26" spans="1:10">
      <c r="A26" s="36">
        <v>19</v>
      </c>
      <c r="B26" s="19">
        <v>670022</v>
      </c>
      <c r="C26" s="18" t="s">
        <v>34</v>
      </c>
      <c r="D26" s="14">
        <v>571378.59666666656</v>
      </c>
      <c r="E26" s="14"/>
      <c r="F26" s="14">
        <v>440412.63</v>
      </c>
      <c r="G26" s="14">
        <v>3264205.3519745343</v>
      </c>
      <c r="H26" s="14"/>
      <c r="I26" s="14"/>
      <c r="J26" s="7">
        <f t="shared" si="0"/>
        <v>4275996.5786412004</v>
      </c>
    </row>
    <row r="27" spans="1:10" ht="36" customHeight="1">
      <c r="A27" s="36">
        <v>20</v>
      </c>
      <c r="B27" s="19">
        <v>670023</v>
      </c>
      <c r="C27" s="18" t="s">
        <v>35</v>
      </c>
      <c r="D27" s="14">
        <v>8422073.2300000023</v>
      </c>
      <c r="E27" s="14"/>
      <c r="F27" s="14">
        <v>2907994.6999999993</v>
      </c>
      <c r="G27" s="14">
        <v>25137432.383460157</v>
      </c>
      <c r="H27" s="14"/>
      <c r="I27" s="14"/>
      <c r="J27" s="7">
        <f t="shared" si="0"/>
        <v>36467500.313460156</v>
      </c>
    </row>
    <row r="28" spans="1:10" ht="36" customHeight="1">
      <c r="A28" s="36">
        <v>21</v>
      </c>
      <c r="B28" s="19">
        <v>670024</v>
      </c>
      <c r="C28" s="18" t="s">
        <v>86</v>
      </c>
      <c r="D28" s="14">
        <v>1419560.5600000003</v>
      </c>
      <c r="E28" s="14"/>
      <c r="F28" s="14">
        <v>793025.21999999986</v>
      </c>
      <c r="G28" s="14">
        <v>8054403.22285181</v>
      </c>
      <c r="H28" s="14"/>
      <c r="I28" s="14"/>
      <c r="J28" s="7">
        <f t="shared" si="0"/>
        <v>10266989.00285181</v>
      </c>
    </row>
    <row r="29" spans="1:10" ht="36" customHeight="1">
      <c r="A29" s="36">
        <v>22</v>
      </c>
      <c r="B29" s="19">
        <v>670026</v>
      </c>
      <c r="C29" s="18" t="s">
        <v>77</v>
      </c>
      <c r="D29" s="14">
        <v>2828270.4433333338</v>
      </c>
      <c r="E29" s="14"/>
      <c r="F29" s="14">
        <v>1415020.3699999999</v>
      </c>
      <c r="G29" s="14">
        <v>8972810.9178362526</v>
      </c>
      <c r="H29" s="14"/>
      <c r="I29" s="14"/>
      <c r="J29" s="7">
        <f t="shared" si="0"/>
        <v>13216101.731169585</v>
      </c>
    </row>
    <row r="30" spans="1:10" ht="36" customHeight="1">
      <c r="A30" s="36">
        <v>23</v>
      </c>
      <c r="B30" s="19">
        <v>670027</v>
      </c>
      <c r="C30" s="18" t="s">
        <v>38</v>
      </c>
      <c r="D30" s="14">
        <v>30462858.711666677</v>
      </c>
      <c r="E30" s="14"/>
      <c r="F30" s="14">
        <v>3406550.9600000009</v>
      </c>
      <c r="G30" s="14">
        <v>40827733.014218494</v>
      </c>
      <c r="H30" s="14"/>
      <c r="I30" s="14"/>
      <c r="J30" s="7">
        <f t="shared" si="0"/>
        <v>74697142.685885176</v>
      </c>
    </row>
    <row r="31" spans="1:10" ht="36" customHeight="1">
      <c r="A31" s="36">
        <v>24</v>
      </c>
      <c r="B31" s="19">
        <v>670028</v>
      </c>
      <c r="C31" s="18" t="s">
        <v>39</v>
      </c>
      <c r="D31" s="14">
        <v>18897899.768333334</v>
      </c>
      <c r="E31" s="14"/>
      <c r="F31" s="14">
        <v>7591677.669999999</v>
      </c>
      <c r="G31" s="14">
        <v>32406223.545058597</v>
      </c>
      <c r="H31" s="14"/>
      <c r="I31" s="14"/>
      <c r="J31" s="7">
        <f t="shared" si="0"/>
        <v>58895800.983391926</v>
      </c>
    </row>
    <row r="32" spans="1:10" ht="21" customHeight="1">
      <c r="A32" s="36">
        <v>25</v>
      </c>
      <c r="B32" s="20">
        <v>670029</v>
      </c>
      <c r="C32" s="21" t="s">
        <v>87</v>
      </c>
      <c r="D32" s="14">
        <v>12730188.479999991</v>
      </c>
      <c r="E32" s="14"/>
      <c r="F32" s="14">
        <v>3715691.4100000006</v>
      </c>
      <c r="G32" s="14">
        <v>22773129.922661167</v>
      </c>
      <c r="H32" s="14"/>
      <c r="I32" s="14"/>
      <c r="J32" s="7">
        <f t="shared" si="0"/>
        <v>39219009.812661156</v>
      </c>
    </row>
    <row r="33" spans="1:10">
      <c r="A33" s="36">
        <v>26</v>
      </c>
      <c r="B33" s="19">
        <v>670030</v>
      </c>
      <c r="C33" s="18" t="s">
        <v>100</v>
      </c>
      <c r="D33" s="14">
        <v>900099.45499999996</v>
      </c>
      <c r="E33" s="14"/>
      <c r="F33" s="14">
        <v>103640.68000000001</v>
      </c>
      <c r="G33" s="14">
        <v>1712564.5896597845</v>
      </c>
      <c r="H33" s="14"/>
      <c r="I33" s="14"/>
      <c r="J33" s="7">
        <f t="shared" si="0"/>
        <v>2716304.7246597847</v>
      </c>
    </row>
    <row r="34" spans="1:10">
      <c r="A34" s="36">
        <v>27</v>
      </c>
      <c r="B34" s="19">
        <v>670033</v>
      </c>
      <c r="C34" s="18" t="s">
        <v>42</v>
      </c>
      <c r="D34" s="14">
        <v>579400.95999999985</v>
      </c>
      <c r="E34" s="14"/>
      <c r="F34" s="14">
        <v>53142.880000000005</v>
      </c>
      <c r="G34" s="14">
        <v>1287345.6495625884</v>
      </c>
      <c r="H34" s="14"/>
      <c r="I34" s="14"/>
      <c r="J34" s="7">
        <f t="shared" si="0"/>
        <v>1919889.4895625883</v>
      </c>
    </row>
    <row r="35" spans="1:10" ht="22.5" customHeight="1">
      <c r="A35" s="36">
        <v>28</v>
      </c>
      <c r="B35" s="19">
        <v>670035</v>
      </c>
      <c r="C35" s="18" t="s">
        <v>43</v>
      </c>
      <c r="D35" s="14">
        <v>46828.21</v>
      </c>
      <c r="E35" s="14"/>
      <c r="F35" s="14">
        <v>28855.86</v>
      </c>
      <c r="G35" s="14">
        <v>86947.549400000004</v>
      </c>
      <c r="H35" s="14"/>
      <c r="I35" s="14"/>
      <c r="J35" s="7">
        <f t="shared" si="0"/>
        <v>162631.61940000003</v>
      </c>
    </row>
    <row r="36" spans="1:10" ht="23.25" customHeight="1">
      <c r="A36" s="36">
        <v>29</v>
      </c>
      <c r="B36" s="19">
        <v>670036</v>
      </c>
      <c r="C36" s="18" t="s">
        <v>45</v>
      </c>
      <c r="D36" s="14">
        <v>19116385.789999999</v>
      </c>
      <c r="E36" s="14"/>
      <c r="F36" s="14">
        <v>2631579.5800000005</v>
      </c>
      <c r="G36" s="14">
        <v>33136292.117066853</v>
      </c>
      <c r="H36" s="14"/>
      <c r="I36" s="14"/>
      <c r="J36" s="7">
        <f t="shared" si="0"/>
        <v>54884257.48706685</v>
      </c>
    </row>
    <row r="37" spans="1:10">
      <c r="A37" s="36">
        <v>30</v>
      </c>
      <c r="B37" s="19">
        <v>670037</v>
      </c>
      <c r="C37" s="18" t="s">
        <v>36</v>
      </c>
      <c r="D37" s="14">
        <v>36887.82</v>
      </c>
      <c r="E37" s="14"/>
      <c r="F37" s="14">
        <v>141393.73000000001</v>
      </c>
      <c r="G37" s="14">
        <v>248944.66330000001</v>
      </c>
      <c r="H37" s="14"/>
      <c r="I37" s="14"/>
      <c r="J37" s="7">
        <f t="shared" si="0"/>
        <v>427226.21330000006</v>
      </c>
    </row>
    <row r="38" spans="1:10">
      <c r="A38" s="36">
        <v>31</v>
      </c>
      <c r="B38" s="19">
        <v>670039</v>
      </c>
      <c r="C38" s="18" t="s">
        <v>19</v>
      </c>
      <c r="D38" s="14">
        <v>0</v>
      </c>
      <c r="E38" s="14"/>
      <c r="F38" s="14">
        <v>3866685.24</v>
      </c>
      <c r="G38" s="14">
        <v>58146257.031864285</v>
      </c>
      <c r="H38" s="14"/>
      <c r="I38" s="14"/>
      <c r="J38" s="7">
        <f t="shared" si="0"/>
        <v>62012942.271864288</v>
      </c>
    </row>
    <row r="39" spans="1:10">
      <c r="A39" s="36">
        <v>32</v>
      </c>
      <c r="B39" s="19">
        <v>670040</v>
      </c>
      <c r="C39" s="18" t="s">
        <v>20</v>
      </c>
      <c r="D39" s="14">
        <v>0</v>
      </c>
      <c r="E39" s="14"/>
      <c r="F39" s="14">
        <v>8141550.3000000017</v>
      </c>
      <c r="G39" s="14">
        <v>36137371.854537562</v>
      </c>
      <c r="H39" s="14"/>
      <c r="I39" s="14"/>
      <c r="J39" s="7">
        <f t="shared" si="0"/>
        <v>44278922.154537566</v>
      </c>
    </row>
    <row r="40" spans="1:10">
      <c r="A40" s="36">
        <v>33</v>
      </c>
      <c r="B40" s="19">
        <v>670041</v>
      </c>
      <c r="C40" s="18" t="s">
        <v>21</v>
      </c>
      <c r="D40" s="14">
        <v>0</v>
      </c>
      <c r="E40" s="14"/>
      <c r="F40" s="14">
        <v>1684782.4500000002</v>
      </c>
      <c r="G40" s="14">
        <v>41519080.985985525</v>
      </c>
      <c r="H40" s="14"/>
      <c r="I40" s="14"/>
      <c r="J40" s="7">
        <f t="shared" si="0"/>
        <v>43203863.435985528</v>
      </c>
    </row>
    <row r="41" spans="1:10">
      <c r="A41" s="36">
        <v>34</v>
      </c>
      <c r="B41" s="19">
        <v>670042</v>
      </c>
      <c r="C41" s="18" t="s">
        <v>22</v>
      </c>
      <c r="D41" s="14">
        <v>0</v>
      </c>
      <c r="E41" s="14"/>
      <c r="F41" s="14">
        <v>1902322.76</v>
      </c>
      <c r="G41" s="14">
        <v>22760319.99942543</v>
      </c>
      <c r="H41" s="14"/>
      <c r="I41" s="14"/>
      <c r="J41" s="7">
        <f t="shared" si="0"/>
        <v>24662642.759425431</v>
      </c>
    </row>
    <row r="42" spans="1:10">
      <c r="A42" s="36">
        <v>35</v>
      </c>
      <c r="B42" s="19">
        <v>670043</v>
      </c>
      <c r="C42" s="18" t="s">
        <v>23</v>
      </c>
      <c r="D42" s="14">
        <v>0</v>
      </c>
      <c r="E42" s="14"/>
      <c r="F42" s="14">
        <v>3125360.5400000005</v>
      </c>
      <c r="G42" s="14">
        <v>33413440.394883227</v>
      </c>
      <c r="H42" s="14"/>
      <c r="I42" s="14"/>
      <c r="J42" s="7">
        <f t="shared" si="0"/>
        <v>36538800.934883229</v>
      </c>
    </row>
    <row r="43" spans="1:10" ht="20.25" customHeight="1">
      <c r="A43" s="36">
        <v>36</v>
      </c>
      <c r="B43" s="19">
        <v>670044</v>
      </c>
      <c r="C43" s="18" t="s">
        <v>24</v>
      </c>
      <c r="D43" s="14">
        <v>0</v>
      </c>
      <c r="E43" s="14"/>
      <c r="F43" s="14">
        <v>2647098.2800000007</v>
      </c>
      <c r="G43" s="14">
        <v>28295787.448086347</v>
      </c>
      <c r="H43" s="14"/>
      <c r="I43" s="14"/>
      <c r="J43" s="7">
        <f t="shared" si="0"/>
        <v>30942885.728086349</v>
      </c>
    </row>
    <row r="44" spans="1:10" ht="30" customHeight="1">
      <c r="A44" s="36">
        <v>37</v>
      </c>
      <c r="B44" s="19">
        <v>670045</v>
      </c>
      <c r="C44" s="18" t="s">
        <v>18</v>
      </c>
      <c r="D44" s="14">
        <v>0</v>
      </c>
      <c r="E44" s="14"/>
      <c r="F44" s="14">
        <v>9789086.0899999999</v>
      </c>
      <c r="G44" s="14">
        <v>37716070.553177722</v>
      </c>
      <c r="H44" s="14"/>
      <c r="I44" s="14"/>
      <c r="J44" s="7">
        <f t="shared" si="0"/>
        <v>47505156.643177718</v>
      </c>
    </row>
    <row r="45" spans="1:10" ht="19.899999999999999" customHeight="1">
      <c r="A45" s="36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15080870</v>
      </c>
      <c r="H45" s="14"/>
      <c r="I45" s="14"/>
      <c r="J45" s="7">
        <f t="shared" si="0"/>
        <v>15080870</v>
      </c>
    </row>
    <row r="46" spans="1:10" ht="24.6" customHeight="1">
      <c r="A46" s="36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11532920</v>
      </c>
      <c r="H46" s="14"/>
      <c r="I46" s="14"/>
      <c r="J46" s="7">
        <f t="shared" si="0"/>
        <v>11532920</v>
      </c>
    </row>
    <row r="47" spans="1:10" ht="33.6" customHeight="1">
      <c r="A47" s="36">
        <v>40</v>
      </c>
      <c r="B47" s="19">
        <v>670048</v>
      </c>
      <c r="C47" s="18" t="s">
        <v>16</v>
      </c>
      <c r="D47" s="14">
        <v>161577777.22500005</v>
      </c>
      <c r="E47" s="14">
        <v>16874655</v>
      </c>
      <c r="F47" s="14">
        <v>5249788.7626172761</v>
      </c>
      <c r="G47" s="14">
        <v>37885240.67369999</v>
      </c>
      <c r="H47" s="14"/>
      <c r="I47" s="14"/>
      <c r="J47" s="7">
        <f t="shared" si="0"/>
        <v>204712806.66131735</v>
      </c>
    </row>
    <row r="48" spans="1:10" ht="21" customHeight="1">
      <c r="A48" s="36">
        <v>41</v>
      </c>
      <c r="B48" s="19">
        <v>670049</v>
      </c>
      <c r="C48" s="18" t="s">
        <v>88</v>
      </c>
      <c r="D48" s="14">
        <v>18310324.873333335</v>
      </c>
      <c r="E48" s="14"/>
      <c r="F48" s="14">
        <v>595512.92000000004</v>
      </c>
      <c r="G48" s="14">
        <v>22097067.018400002</v>
      </c>
      <c r="H48" s="14"/>
      <c r="I48" s="14"/>
      <c r="J48" s="7">
        <f t="shared" si="0"/>
        <v>41002904.811733335</v>
      </c>
    </row>
    <row r="49" spans="1:10" ht="21" customHeight="1">
      <c r="A49" s="36">
        <v>42</v>
      </c>
      <c r="B49" s="19">
        <v>670050</v>
      </c>
      <c r="C49" s="18" t="s">
        <v>17</v>
      </c>
      <c r="D49" s="14">
        <v>26039073.43</v>
      </c>
      <c r="E49" s="14"/>
      <c r="F49" s="14">
        <v>0</v>
      </c>
      <c r="G49" s="14">
        <v>1194360</v>
      </c>
      <c r="H49" s="14"/>
      <c r="I49" s="14"/>
      <c r="J49" s="7">
        <f t="shared" si="0"/>
        <v>27233433.43</v>
      </c>
    </row>
    <row r="50" spans="1:10" ht="21.75" customHeight="1">
      <c r="A50" s="36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22168544</v>
      </c>
      <c r="H50" s="14"/>
      <c r="I50" s="14"/>
      <c r="J50" s="7">
        <f t="shared" si="0"/>
        <v>22168544</v>
      </c>
    </row>
    <row r="51" spans="1:10" ht="21.75" customHeight="1">
      <c r="A51" s="36">
        <v>44</v>
      </c>
      <c r="B51" s="20">
        <v>670052</v>
      </c>
      <c r="C51" s="21" t="s">
        <v>89</v>
      </c>
      <c r="D51" s="14">
        <v>8696815.3683333378</v>
      </c>
      <c r="E51" s="14"/>
      <c r="F51" s="14">
        <v>7999523.3600000003</v>
      </c>
      <c r="G51" s="14">
        <v>103846003.10787262</v>
      </c>
      <c r="H51" s="14"/>
      <c r="I51" s="14"/>
      <c r="J51" s="7">
        <f t="shared" si="0"/>
        <v>120542341.83620596</v>
      </c>
    </row>
    <row r="52" spans="1:10" ht="17.25" customHeight="1">
      <c r="A52" s="36">
        <v>45</v>
      </c>
      <c r="B52" s="20">
        <v>670053</v>
      </c>
      <c r="C52" s="21" t="s">
        <v>41</v>
      </c>
      <c r="D52" s="14">
        <v>1989849.7000000002</v>
      </c>
      <c r="E52" s="14"/>
      <c r="F52" s="14">
        <v>5077429.37</v>
      </c>
      <c r="G52" s="14">
        <v>54226798.057834692</v>
      </c>
      <c r="H52" s="14"/>
      <c r="I52" s="14"/>
      <c r="J52" s="7">
        <f t="shared" si="0"/>
        <v>61294077.127834693</v>
      </c>
    </row>
    <row r="53" spans="1:10" ht="18.95" customHeight="1">
      <c r="A53" s="36">
        <v>46</v>
      </c>
      <c r="B53" s="19">
        <v>670054</v>
      </c>
      <c r="C53" s="18" t="s">
        <v>15</v>
      </c>
      <c r="D53" s="14">
        <v>173152098.98000005</v>
      </c>
      <c r="E53" s="14">
        <v>42704141</v>
      </c>
      <c r="F53" s="14">
        <v>0</v>
      </c>
      <c r="G53" s="14">
        <v>18260027.992899999</v>
      </c>
      <c r="H53" s="14"/>
      <c r="I53" s="14"/>
      <c r="J53" s="7">
        <f t="shared" si="0"/>
        <v>191412126.97290003</v>
      </c>
    </row>
    <row r="54" spans="1:10" ht="18.95" customHeight="1">
      <c r="A54" s="36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587179.22809999995</v>
      </c>
      <c r="H54" s="14"/>
      <c r="I54" s="14"/>
      <c r="J54" s="7">
        <f t="shared" si="0"/>
        <v>587179.22809999995</v>
      </c>
    </row>
    <row r="55" spans="1:10" ht="19.5" customHeight="1">
      <c r="A55" s="36">
        <v>48</v>
      </c>
      <c r="B55" s="19">
        <v>670056</v>
      </c>
      <c r="C55" s="18" t="s">
        <v>46</v>
      </c>
      <c r="D55" s="14">
        <v>0</v>
      </c>
      <c r="E55" s="14"/>
      <c r="F55" s="14">
        <v>76708.5</v>
      </c>
      <c r="G55" s="14">
        <v>1114979.5996000003</v>
      </c>
      <c r="H55" s="14"/>
      <c r="I55" s="14"/>
      <c r="J55" s="7">
        <f t="shared" si="0"/>
        <v>1191688.0996000003</v>
      </c>
    </row>
    <row r="56" spans="1:10" ht="30.6" customHeight="1">
      <c r="A56" s="36">
        <v>49</v>
      </c>
      <c r="B56" s="19">
        <v>670057</v>
      </c>
      <c r="C56" s="18" t="s">
        <v>90</v>
      </c>
      <c r="D56" s="14">
        <v>87713691.940000027</v>
      </c>
      <c r="E56" s="14">
        <v>17159143</v>
      </c>
      <c r="F56" s="14">
        <v>8460661.4500000011</v>
      </c>
      <c r="G56" s="14">
        <v>26573399.370163254</v>
      </c>
      <c r="H56" s="14"/>
      <c r="I56" s="14"/>
      <c r="J56" s="7">
        <f t="shared" si="0"/>
        <v>122747752.76016328</v>
      </c>
    </row>
    <row r="57" spans="1:10" ht="34.5" customHeight="1">
      <c r="A57" s="36">
        <v>50</v>
      </c>
      <c r="B57" s="19">
        <v>670059</v>
      </c>
      <c r="C57" s="18" t="s">
        <v>13</v>
      </c>
      <c r="D57" s="14">
        <v>14412359.009999998</v>
      </c>
      <c r="E57" s="14"/>
      <c r="F57" s="14">
        <v>0</v>
      </c>
      <c r="G57" s="14">
        <v>1773384.3412999995</v>
      </c>
      <c r="H57" s="14"/>
      <c r="I57" s="14"/>
      <c r="J57" s="7">
        <f t="shared" si="0"/>
        <v>16185743.351299997</v>
      </c>
    </row>
    <row r="58" spans="1:10" ht="23.45" customHeight="1">
      <c r="A58" s="36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353544.07910000003</v>
      </c>
      <c r="H58" s="14"/>
      <c r="I58" s="14"/>
      <c r="J58" s="7">
        <f t="shared" si="0"/>
        <v>353544.07910000003</v>
      </c>
    </row>
    <row r="59" spans="1:10" ht="22.5" customHeight="1">
      <c r="A59" s="36">
        <v>52</v>
      </c>
      <c r="B59" s="19">
        <v>670065</v>
      </c>
      <c r="C59" s="18" t="s">
        <v>50</v>
      </c>
      <c r="D59" s="14">
        <v>0</v>
      </c>
      <c r="E59" s="14"/>
      <c r="F59" s="14">
        <v>480931.06</v>
      </c>
      <c r="G59" s="14">
        <v>218094.65000000002</v>
      </c>
      <c r="H59" s="14"/>
      <c r="I59" s="14"/>
      <c r="J59" s="7">
        <f t="shared" si="0"/>
        <v>699025.71</v>
      </c>
    </row>
    <row r="60" spans="1:10" ht="18.95" customHeight="1">
      <c r="A60" s="36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143998979.51003203</v>
      </c>
      <c r="I60" s="14"/>
      <c r="J60" s="7">
        <f t="shared" si="0"/>
        <v>143998979.51003203</v>
      </c>
    </row>
    <row r="61" spans="1:10" ht="32.25" customHeight="1">
      <c r="A61" s="36">
        <v>54</v>
      </c>
      <c r="B61" s="19">
        <v>670067</v>
      </c>
      <c r="C61" s="18" t="s">
        <v>51</v>
      </c>
      <c r="D61" s="14">
        <v>837683.72999999986</v>
      </c>
      <c r="E61" s="14"/>
      <c r="F61" s="14">
        <v>2461766.4</v>
      </c>
      <c r="G61" s="14">
        <v>3939279.0291999998</v>
      </c>
      <c r="H61" s="14"/>
      <c r="I61" s="14"/>
      <c r="J61" s="7">
        <f t="shared" si="0"/>
        <v>7238729.1591999996</v>
      </c>
    </row>
    <row r="62" spans="1:10">
      <c r="A62" s="36">
        <v>55</v>
      </c>
      <c r="B62" s="22">
        <v>670068</v>
      </c>
      <c r="C62" s="18" t="s">
        <v>53</v>
      </c>
      <c r="D62" s="14">
        <v>0</v>
      </c>
      <c r="E62" s="14"/>
      <c r="F62" s="14">
        <v>1665740.3600000003</v>
      </c>
      <c r="G62" s="14">
        <v>0</v>
      </c>
      <c r="H62" s="14"/>
      <c r="I62" s="14"/>
      <c r="J62" s="7">
        <f t="shared" si="0"/>
        <v>1665740.3600000003</v>
      </c>
    </row>
    <row r="63" spans="1:10" ht="26.25" customHeight="1">
      <c r="A63" s="36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1052.3600999999996</v>
      </c>
      <c r="H63" s="14"/>
      <c r="I63" s="14"/>
      <c r="J63" s="7">
        <f t="shared" si="0"/>
        <v>1052.3600999999996</v>
      </c>
    </row>
    <row r="64" spans="1:10" ht="18" customHeight="1">
      <c r="A64" s="36">
        <v>57</v>
      </c>
      <c r="B64" s="22">
        <v>670072</v>
      </c>
      <c r="C64" s="18" t="s">
        <v>54</v>
      </c>
      <c r="D64" s="14">
        <v>0</v>
      </c>
      <c r="E64" s="14"/>
      <c r="F64" s="14">
        <v>2499682.3199999998</v>
      </c>
      <c r="G64" s="14">
        <v>0</v>
      </c>
      <c r="H64" s="14"/>
      <c r="I64" s="14"/>
      <c r="J64" s="7">
        <f t="shared" si="0"/>
        <v>2499682.3199999998</v>
      </c>
    </row>
    <row r="65" spans="1:10">
      <c r="A65" s="36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1525240</v>
      </c>
      <c r="H65" s="14"/>
      <c r="I65" s="14"/>
      <c r="J65" s="7">
        <f t="shared" si="0"/>
        <v>1525240</v>
      </c>
    </row>
    <row r="66" spans="1:10">
      <c r="A66" s="36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5314915</v>
      </c>
      <c r="H66" s="14"/>
      <c r="I66" s="14"/>
      <c r="J66" s="7">
        <f t="shared" si="0"/>
        <v>5314915</v>
      </c>
    </row>
    <row r="67" spans="1:10">
      <c r="A67" s="36">
        <v>60</v>
      </c>
      <c r="B67" s="17">
        <v>670084</v>
      </c>
      <c r="C67" s="18" t="s">
        <v>55</v>
      </c>
      <c r="D67" s="14">
        <v>0</v>
      </c>
      <c r="E67" s="14"/>
      <c r="F67" s="14">
        <v>23658528.180828303</v>
      </c>
      <c r="G67" s="14">
        <v>2940.3077000000003</v>
      </c>
      <c r="H67" s="14"/>
      <c r="I67" s="14"/>
      <c r="J67" s="7">
        <f t="shared" si="0"/>
        <v>23661468.488528304</v>
      </c>
    </row>
    <row r="68" spans="1:10">
      <c r="A68" s="36">
        <v>61</v>
      </c>
      <c r="B68" s="19">
        <v>670085</v>
      </c>
      <c r="C68" s="24" t="s">
        <v>91</v>
      </c>
      <c r="D68" s="14">
        <v>0</v>
      </c>
      <c r="E68" s="14"/>
      <c r="F68" s="14">
        <v>0</v>
      </c>
      <c r="G68" s="14">
        <v>2002512</v>
      </c>
      <c r="H68" s="14"/>
      <c r="I68" s="14"/>
      <c r="J68" s="7">
        <f t="shared" si="0"/>
        <v>2002512</v>
      </c>
    </row>
    <row r="69" spans="1:10">
      <c r="A69" s="36">
        <v>62</v>
      </c>
      <c r="B69" s="19">
        <v>670090</v>
      </c>
      <c r="C69" s="18" t="s">
        <v>92</v>
      </c>
      <c r="D69" s="14">
        <v>0</v>
      </c>
      <c r="E69" s="14"/>
      <c r="F69" s="14">
        <v>6783220.4560000012</v>
      </c>
      <c r="G69" s="14">
        <v>0</v>
      </c>
      <c r="H69" s="14"/>
      <c r="I69" s="14"/>
      <c r="J69" s="7">
        <f t="shared" si="0"/>
        <v>6783220.4560000012</v>
      </c>
    </row>
    <row r="70" spans="1:10" ht="21.75" customHeight="1">
      <c r="A70" s="36">
        <v>63</v>
      </c>
      <c r="B70" s="19">
        <v>670097</v>
      </c>
      <c r="C70" s="18" t="s">
        <v>57</v>
      </c>
      <c r="D70" s="14">
        <v>0</v>
      </c>
      <c r="E70" s="14"/>
      <c r="F70" s="14">
        <v>786081.82000000007</v>
      </c>
      <c r="G70" s="14">
        <v>3780777.0813000002</v>
      </c>
      <c r="H70" s="14"/>
      <c r="I70" s="14"/>
      <c r="J70" s="7">
        <f t="shared" si="0"/>
        <v>4566858.9013</v>
      </c>
    </row>
    <row r="71" spans="1:10">
      <c r="A71" s="36">
        <v>64</v>
      </c>
      <c r="B71" s="19">
        <v>670099</v>
      </c>
      <c r="C71" s="18" t="s">
        <v>56</v>
      </c>
      <c r="D71" s="14">
        <v>0</v>
      </c>
      <c r="E71" s="14"/>
      <c r="F71" s="14">
        <v>2389803.3400000008</v>
      </c>
      <c r="G71" s="14">
        <v>23768916.74814304</v>
      </c>
      <c r="H71" s="14"/>
      <c r="I71" s="14"/>
      <c r="J71" s="7">
        <f t="shared" si="0"/>
        <v>26158720.088143039</v>
      </c>
    </row>
    <row r="72" spans="1:10" ht="22.5" customHeight="1">
      <c r="A72" s="36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9899.7852000000003</v>
      </c>
      <c r="H72" s="14"/>
      <c r="I72" s="14"/>
      <c r="J72" s="7">
        <f t="shared" si="0"/>
        <v>9899.7852000000003</v>
      </c>
    </row>
    <row r="73" spans="1:10" ht="31.5">
      <c r="A73" s="36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17262.774000000001</v>
      </c>
      <c r="H73" s="14"/>
      <c r="I73" s="14"/>
      <c r="J73" s="7">
        <f t="shared" ref="J73:J92" si="1">D73+F73+G73+H73+I73</f>
        <v>17262.774000000001</v>
      </c>
    </row>
    <row r="74" spans="1:10" ht="21.6" customHeight="1">
      <c r="A74" s="36">
        <v>67</v>
      </c>
      <c r="B74" s="25">
        <v>670107</v>
      </c>
      <c r="C74" s="27" t="s">
        <v>94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</row>
    <row r="75" spans="1:10">
      <c r="A75" s="36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200317.26</v>
      </c>
      <c r="H75" s="14"/>
      <c r="I75" s="14"/>
      <c r="J75" s="7">
        <f t="shared" si="1"/>
        <v>200317.26</v>
      </c>
    </row>
    <row r="76" spans="1:10" ht="21" customHeight="1">
      <c r="A76" s="36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25.5" customHeight="1">
      <c r="A77" s="36">
        <v>70</v>
      </c>
      <c r="B77" s="25">
        <v>670125</v>
      </c>
      <c r="C77" s="24" t="s">
        <v>95</v>
      </c>
      <c r="D77" s="14">
        <v>0</v>
      </c>
      <c r="E77" s="14"/>
      <c r="F77" s="14">
        <v>27795521.600000001</v>
      </c>
      <c r="G77" s="14">
        <v>0</v>
      </c>
      <c r="H77" s="14"/>
      <c r="I77" s="14"/>
      <c r="J77" s="7">
        <f t="shared" si="1"/>
        <v>27795521.600000001</v>
      </c>
    </row>
    <row r="78" spans="1:10">
      <c r="A78" s="36">
        <v>71</v>
      </c>
      <c r="B78" s="22">
        <v>670129</v>
      </c>
      <c r="C78" s="26" t="s">
        <v>76</v>
      </c>
      <c r="D78" s="14">
        <v>0</v>
      </c>
      <c r="E78" s="14"/>
      <c r="F78" s="14">
        <v>6277972.3059003334</v>
      </c>
      <c r="G78" s="14">
        <v>0</v>
      </c>
      <c r="H78" s="14"/>
      <c r="I78" s="14"/>
      <c r="J78" s="7">
        <f t="shared" si="1"/>
        <v>6277972.3059003334</v>
      </c>
    </row>
    <row r="79" spans="1:10">
      <c r="A79" s="36">
        <v>72</v>
      </c>
      <c r="B79" s="22">
        <v>670131</v>
      </c>
      <c r="C79" s="26" t="s">
        <v>96</v>
      </c>
      <c r="D79" s="14">
        <v>0</v>
      </c>
      <c r="E79" s="14"/>
      <c r="F79" s="14">
        <v>0</v>
      </c>
      <c r="G79" s="14">
        <v>43911.740000000005</v>
      </c>
      <c r="H79" s="14"/>
      <c r="I79" s="14"/>
      <c r="J79" s="7">
        <f t="shared" si="1"/>
        <v>43911.740000000005</v>
      </c>
    </row>
    <row r="80" spans="1:10">
      <c r="A80" s="36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6">
        <v>74</v>
      </c>
      <c r="B81" s="22">
        <v>670136</v>
      </c>
      <c r="C81" s="26" t="s">
        <v>66</v>
      </c>
      <c r="D81" s="14">
        <v>0</v>
      </c>
      <c r="E81" s="14"/>
      <c r="F81" s="14">
        <v>1631919.33</v>
      </c>
      <c r="G81" s="14">
        <v>7302087.562207127</v>
      </c>
      <c r="H81" s="14"/>
      <c r="I81" s="14"/>
      <c r="J81" s="7">
        <f t="shared" si="1"/>
        <v>8934006.8922071271</v>
      </c>
    </row>
    <row r="82" spans="1:10">
      <c r="A82" s="36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632595</v>
      </c>
      <c r="H82" s="14"/>
      <c r="I82" s="14"/>
      <c r="J82" s="7">
        <f t="shared" si="1"/>
        <v>632595</v>
      </c>
    </row>
    <row r="83" spans="1:10" ht="23.25" customHeight="1">
      <c r="A83" s="36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5277885</v>
      </c>
      <c r="H83" s="14"/>
      <c r="I83" s="14"/>
      <c r="J83" s="7">
        <f t="shared" si="1"/>
        <v>5277885</v>
      </c>
    </row>
    <row r="84" spans="1:10" ht="21" customHeight="1">
      <c r="A84" s="36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6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1012746</v>
      </c>
      <c r="H85" s="14"/>
      <c r="I85" s="14"/>
      <c r="J85" s="7">
        <f t="shared" si="1"/>
        <v>1012746</v>
      </c>
    </row>
    <row r="86" spans="1:10">
      <c r="A86" s="36">
        <v>79</v>
      </c>
      <c r="B86" s="17">
        <v>670147</v>
      </c>
      <c r="C86" s="29" t="s">
        <v>70</v>
      </c>
      <c r="D86" s="14">
        <v>13983952.149999995</v>
      </c>
      <c r="E86" s="14"/>
      <c r="F86" s="14">
        <v>0</v>
      </c>
      <c r="G86" s="14">
        <v>14813</v>
      </c>
      <c r="H86" s="14"/>
      <c r="I86" s="14"/>
      <c r="J86" s="7">
        <f t="shared" si="1"/>
        <v>13998765.149999995</v>
      </c>
    </row>
    <row r="87" spans="1:10">
      <c r="A87" s="36">
        <v>80</v>
      </c>
      <c r="B87" s="17">
        <v>670148</v>
      </c>
      <c r="C87" s="30" t="s">
        <v>97</v>
      </c>
      <c r="D87" s="14">
        <v>1827116.9999999998</v>
      </c>
      <c r="E87" s="14"/>
      <c r="F87" s="14">
        <v>0</v>
      </c>
      <c r="G87" s="14">
        <v>0</v>
      </c>
      <c r="H87" s="14"/>
      <c r="I87" s="14"/>
      <c r="J87" s="7">
        <f t="shared" si="1"/>
        <v>1827116.9999999998</v>
      </c>
    </row>
    <row r="88" spans="1:10">
      <c r="A88" s="36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0</v>
      </c>
      <c r="H88" s="14"/>
      <c r="I88" s="14"/>
      <c r="J88" s="7">
        <f t="shared" si="1"/>
        <v>0</v>
      </c>
    </row>
    <row r="89" spans="1:10">
      <c r="A89" s="36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0</v>
      </c>
      <c r="H89" s="14"/>
      <c r="I89" s="14"/>
      <c r="J89" s="7">
        <f t="shared" si="1"/>
        <v>0</v>
      </c>
    </row>
    <row r="90" spans="1:10">
      <c r="A90" s="36">
        <v>83</v>
      </c>
      <c r="B90" s="17">
        <v>670155</v>
      </c>
      <c r="C90" s="29" t="s">
        <v>98</v>
      </c>
      <c r="D90" s="14">
        <v>0</v>
      </c>
      <c r="E90" s="14"/>
      <c r="F90" s="14">
        <v>4756349.8599999994</v>
      </c>
      <c r="G90" s="14">
        <v>0</v>
      </c>
      <c r="H90" s="14"/>
      <c r="I90" s="14"/>
      <c r="J90" s="7">
        <f t="shared" si="1"/>
        <v>4756349.8599999994</v>
      </c>
    </row>
    <row r="91" spans="1:10" ht="30">
      <c r="A91" s="36">
        <v>84</v>
      </c>
      <c r="B91" s="17">
        <v>670156</v>
      </c>
      <c r="C91" s="24" t="s">
        <v>93</v>
      </c>
      <c r="D91" s="14">
        <v>0</v>
      </c>
      <c r="E91" s="14"/>
      <c r="F91" s="14"/>
      <c r="G91" s="14">
        <v>1078829</v>
      </c>
      <c r="H91" s="14"/>
      <c r="I91" s="14"/>
      <c r="J91" s="7">
        <f t="shared" si="1"/>
        <v>1078829</v>
      </c>
    </row>
    <row r="92" spans="1:10" ht="29.25" customHeight="1">
      <c r="A92" s="36">
        <v>85</v>
      </c>
      <c r="B92" s="17">
        <v>670157</v>
      </c>
      <c r="C92" s="18" t="s">
        <v>99</v>
      </c>
      <c r="D92" s="14">
        <v>11003627.039999997</v>
      </c>
      <c r="E92" s="14"/>
      <c r="F92" s="14">
        <v>489871.65</v>
      </c>
      <c r="G92" s="14">
        <v>12009745.560725452</v>
      </c>
      <c r="H92" s="14"/>
      <c r="I92" s="14"/>
      <c r="J92" s="7">
        <f t="shared" si="1"/>
        <v>23503244.250725448</v>
      </c>
    </row>
    <row r="93" spans="1:10">
      <c r="A93" s="36"/>
      <c r="B93" s="31"/>
      <c r="C93" s="11" t="s">
        <v>69</v>
      </c>
      <c r="D93" s="7">
        <f>SUM(D8:D92)</f>
        <v>1052678057.046667</v>
      </c>
      <c r="E93" s="7">
        <f t="shared" ref="E93:J93" si="2">SUM(E8:E92)</f>
        <v>148857573</v>
      </c>
      <c r="F93" s="7">
        <f t="shared" si="2"/>
        <v>323482133.89534593</v>
      </c>
      <c r="G93" s="7">
        <f t="shared" si="2"/>
        <v>993553094.78116322</v>
      </c>
      <c r="H93" s="7">
        <f t="shared" si="2"/>
        <v>149018375.21663129</v>
      </c>
      <c r="I93" s="7">
        <f t="shared" si="2"/>
        <v>2910810</v>
      </c>
      <c r="J93" s="7">
        <f t="shared" si="2"/>
        <v>2521642470.9398074</v>
      </c>
    </row>
    <row r="94" spans="1:10">
      <c r="I94" s="15"/>
      <c r="J94" s="9"/>
    </row>
    <row r="95" spans="1:10">
      <c r="I95" s="15"/>
    </row>
    <row r="96" spans="1:10">
      <c r="J96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7"/>
  <sheetViews>
    <sheetView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92"/>
    </sheetView>
  </sheetViews>
  <sheetFormatPr defaultColWidth="8.85546875" defaultRowHeight="18.75"/>
  <cols>
    <col min="1" max="1" width="8.85546875" style="35" customWidth="1"/>
    <col min="2" max="2" width="12.8554687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9"/>
      <c r="B1" s="1"/>
      <c r="C1" s="1"/>
      <c r="D1" s="1"/>
      <c r="E1" s="1"/>
      <c r="F1" s="1"/>
      <c r="G1" s="1"/>
      <c r="H1" s="46" t="s">
        <v>75</v>
      </c>
      <c r="I1" s="46"/>
      <c r="J1" s="46"/>
    </row>
    <row r="2" spans="1:10" ht="15" customHeight="1">
      <c r="A2" s="39"/>
      <c r="B2" s="1"/>
      <c r="C2" s="51" t="str">
        <f>согаз!C2</f>
        <v>Утверждено на заседании Комиссии по разработке Территориальной программы ОМС от 25.09.2023 года</v>
      </c>
      <c r="D2" s="51"/>
      <c r="E2" s="51"/>
      <c r="F2" s="51"/>
      <c r="G2" s="51"/>
      <c r="H2" s="51"/>
      <c r="I2" s="51"/>
      <c r="J2" s="51"/>
    </row>
    <row r="3" spans="1:10">
      <c r="A3" s="40"/>
      <c r="B3" s="4"/>
      <c r="C3" s="4"/>
      <c r="D3" s="4"/>
      <c r="E3" s="4"/>
      <c r="F3" s="8"/>
      <c r="G3" s="8"/>
      <c r="H3" s="46"/>
      <c r="I3" s="46"/>
      <c r="J3" s="46"/>
    </row>
    <row r="4" spans="1:10">
      <c r="A4" s="40"/>
      <c r="B4" s="4"/>
      <c r="C4" s="47" t="str">
        <f>согаз!C4</f>
        <v>Стоимость медицинской помощи в разрезе медицинских и страховых медицинских организаций на 2023 год</v>
      </c>
      <c r="D4" s="47"/>
      <c r="E4" s="47"/>
      <c r="F4" s="47"/>
      <c r="G4" s="47"/>
      <c r="H4" s="47"/>
      <c r="I4" s="47"/>
      <c r="J4" s="47"/>
    </row>
    <row r="5" spans="1:10" ht="24" customHeight="1">
      <c r="A5" s="47"/>
      <c r="B5" s="47"/>
      <c r="C5" s="47"/>
      <c r="D5" s="47"/>
      <c r="E5" s="47"/>
      <c r="F5" s="47"/>
      <c r="G5" s="47"/>
      <c r="H5" s="47"/>
      <c r="I5" s="41"/>
      <c r="J5" s="10" t="s">
        <v>74</v>
      </c>
    </row>
    <row r="6" spans="1:10" ht="21.6" customHeight="1">
      <c r="A6" s="45" t="s">
        <v>1</v>
      </c>
      <c r="B6" s="45" t="s">
        <v>79</v>
      </c>
      <c r="C6" s="48" t="s">
        <v>105</v>
      </c>
      <c r="D6" s="49"/>
      <c r="E6" s="49"/>
      <c r="F6" s="49"/>
      <c r="G6" s="49"/>
      <c r="H6" s="49"/>
      <c r="I6" s="49"/>
      <c r="J6" s="50"/>
    </row>
    <row r="7" spans="1:10" ht="135" customHeight="1">
      <c r="A7" s="45"/>
      <c r="B7" s="45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0" ht="43.5" customHeight="1">
      <c r="A8" s="36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5434338</v>
      </c>
      <c r="H8" s="14"/>
      <c r="I8" s="14"/>
      <c r="J8" s="7">
        <f>D8+F8+G8+H8+I8</f>
        <v>5434338</v>
      </c>
    </row>
    <row r="9" spans="1:10" ht="39.75" customHeight="1">
      <c r="A9" s="36">
        <v>2</v>
      </c>
      <c r="B9" s="19">
        <v>670002</v>
      </c>
      <c r="C9" s="18" t="s">
        <v>8</v>
      </c>
      <c r="D9" s="14">
        <v>459380496.85499984</v>
      </c>
      <c r="E9" s="14">
        <v>87191751</v>
      </c>
      <c r="F9" s="14">
        <v>17874198.879999999</v>
      </c>
      <c r="G9" s="14">
        <v>26031261.446100004</v>
      </c>
      <c r="H9" s="14"/>
      <c r="I9" s="14">
        <v>2121980</v>
      </c>
      <c r="J9" s="7">
        <f t="shared" ref="J9:J72" si="0">D9+F9+G9+H9+I9</f>
        <v>505407937.18109983</v>
      </c>
    </row>
    <row r="10" spans="1:10" ht="39.75" customHeight="1">
      <c r="A10" s="36">
        <v>3</v>
      </c>
      <c r="B10" s="19">
        <v>670003</v>
      </c>
      <c r="C10" s="18" t="s">
        <v>9</v>
      </c>
      <c r="D10" s="14">
        <v>60140428.239999995</v>
      </c>
      <c r="E10" s="14">
        <v>0</v>
      </c>
      <c r="F10" s="14">
        <v>11973778.089999998</v>
      </c>
      <c r="G10" s="14">
        <v>14204621.065899998</v>
      </c>
      <c r="H10" s="14"/>
      <c r="I10" s="14">
        <v>2065750</v>
      </c>
      <c r="J10" s="7">
        <f t="shared" si="0"/>
        <v>88384577.395899996</v>
      </c>
    </row>
    <row r="11" spans="1:10" ht="39" customHeight="1">
      <c r="A11" s="36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18625410</v>
      </c>
      <c r="H11" s="14"/>
      <c r="I11" s="14"/>
      <c r="J11" s="7">
        <f t="shared" si="0"/>
        <v>18625410</v>
      </c>
    </row>
    <row r="12" spans="1:10" ht="35.25" customHeight="1">
      <c r="A12" s="36">
        <v>5</v>
      </c>
      <c r="B12" s="19">
        <v>670005</v>
      </c>
      <c r="C12" s="18" t="s">
        <v>11</v>
      </c>
      <c r="D12" s="14">
        <v>167564376.28000003</v>
      </c>
      <c r="E12" s="14">
        <v>30456130</v>
      </c>
      <c r="F12" s="14">
        <v>162567820.11999995</v>
      </c>
      <c r="G12" s="14">
        <v>39583195.122900002</v>
      </c>
      <c r="H12" s="14"/>
      <c r="I12" s="14"/>
      <c r="J12" s="7">
        <f t="shared" si="0"/>
        <v>369715391.52289999</v>
      </c>
    </row>
    <row r="13" spans="1:10" ht="35.25" customHeight="1">
      <c r="A13" s="36">
        <v>6</v>
      </c>
      <c r="B13" s="17">
        <v>670006</v>
      </c>
      <c r="C13" s="18" t="s">
        <v>47</v>
      </c>
      <c r="D13" s="14">
        <v>7039778.7199999997</v>
      </c>
      <c r="E13" s="14"/>
      <c r="F13" s="14">
        <v>0</v>
      </c>
      <c r="G13" s="14">
        <v>0</v>
      </c>
      <c r="H13" s="14"/>
      <c r="I13" s="14"/>
      <c r="J13" s="7">
        <f t="shared" si="0"/>
        <v>7039778.7199999997</v>
      </c>
    </row>
    <row r="14" spans="1:10" ht="30" customHeight="1">
      <c r="A14" s="36">
        <v>7</v>
      </c>
      <c r="B14" s="17">
        <v>670008</v>
      </c>
      <c r="C14" s="18" t="s">
        <v>84</v>
      </c>
      <c r="D14" s="14">
        <v>0</v>
      </c>
      <c r="E14" s="14"/>
      <c r="F14" s="14">
        <v>0</v>
      </c>
      <c r="G14" s="14">
        <v>8560350</v>
      </c>
      <c r="H14" s="14"/>
      <c r="I14" s="14"/>
      <c r="J14" s="7">
        <f t="shared" si="0"/>
        <v>8560350</v>
      </c>
    </row>
    <row r="15" spans="1:10" ht="19.5" customHeight="1">
      <c r="A15" s="36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6567780</v>
      </c>
      <c r="H15" s="14"/>
      <c r="I15" s="14"/>
      <c r="J15" s="7">
        <f t="shared" si="0"/>
        <v>6567780</v>
      </c>
    </row>
    <row r="16" spans="1:10" ht="19.5" customHeight="1">
      <c r="A16" s="36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6246990</v>
      </c>
      <c r="H16" s="44"/>
      <c r="I16" s="44"/>
      <c r="J16" s="7">
        <f t="shared" si="0"/>
        <v>6246990</v>
      </c>
    </row>
    <row r="17" spans="1:10" ht="27.75" customHeight="1">
      <c r="A17" s="36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8873320</v>
      </c>
      <c r="H17" s="14"/>
      <c r="I17" s="14"/>
      <c r="J17" s="7">
        <f t="shared" si="0"/>
        <v>8873320</v>
      </c>
    </row>
    <row r="18" spans="1:10" ht="19.5" customHeight="1">
      <c r="A18" s="36">
        <v>11</v>
      </c>
      <c r="B18" s="19">
        <v>670012</v>
      </c>
      <c r="C18" s="18" t="s">
        <v>85</v>
      </c>
      <c r="D18" s="14">
        <v>0</v>
      </c>
      <c r="E18" s="14"/>
      <c r="F18" s="14">
        <v>0</v>
      </c>
      <c r="G18" s="14">
        <v>7343451.2037768969</v>
      </c>
      <c r="H18" s="14">
        <v>212754.76895388961</v>
      </c>
      <c r="I18" s="14"/>
      <c r="J18" s="7">
        <f t="shared" si="0"/>
        <v>7556205.9727307865</v>
      </c>
    </row>
    <row r="19" spans="1:10" ht="30.75" customHeight="1">
      <c r="A19" s="36">
        <v>12</v>
      </c>
      <c r="B19" s="19">
        <v>670013</v>
      </c>
      <c r="C19" s="18" t="s">
        <v>28</v>
      </c>
      <c r="D19" s="14">
        <v>5889178.1883333353</v>
      </c>
      <c r="E19" s="14"/>
      <c r="F19" s="14">
        <v>4934057.370000001</v>
      </c>
      <c r="G19" s="14">
        <v>26654538.854902074</v>
      </c>
      <c r="H19" s="14"/>
      <c r="I19" s="14"/>
      <c r="J19" s="7">
        <f t="shared" si="0"/>
        <v>37477774.413235411</v>
      </c>
    </row>
    <row r="20" spans="1:10" ht="31.5" customHeight="1">
      <c r="A20" s="36">
        <v>13</v>
      </c>
      <c r="B20" s="19">
        <v>670015</v>
      </c>
      <c r="C20" s="18" t="s">
        <v>29</v>
      </c>
      <c r="D20" s="14">
        <v>4708267.6599999983</v>
      </c>
      <c r="E20" s="14"/>
      <c r="F20" s="14">
        <v>675468.06</v>
      </c>
      <c r="G20" s="14">
        <v>8920009.6940985359</v>
      </c>
      <c r="H20" s="14"/>
      <c r="I20" s="14"/>
      <c r="J20" s="7">
        <f t="shared" si="0"/>
        <v>14303745.414098535</v>
      </c>
    </row>
    <row r="21" spans="1:10">
      <c r="A21" s="36">
        <v>14</v>
      </c>
      <c r="B21" s="19">
        <v>670017</v>
      </c>
      <c r="C21" s="18" t="s">
        <v>30</v>
      </c>
      <c r="D21" s="14">
        <v>11632946.066666666</v>
      </c>
      <c r="E21" s="14"/>
      <c r="F21" s="14">
        <v>4382378.4000000013</v>
      </c>
      <c r="G21" s="14">
        <v>33250064.388055027</v>
      </c>
      <c r="H21" s="14"/>
      <c r="I21" s="14"/>
      <c r="J21" s="7">
        <f t="shared" si="0"/>
        <v>49265388.854721695</v>
      </c>
    </row>
    <row r="22" spans="1:10">
      <c r="A22" s="36">
        <v>15</v>
      </c>
      <c r="B22" s="19">
        <v>670018</v>
      </c>
      <c r="C22" s="18" t="s">
        <v>31</v>
      </c>
      <c r="D22" s="14">
        <v>8013058.7750000022</v>
      </c>
      <c r="E22" s="14"/>
      <c r="F22" s="14">
        <v>4009596.4099999992</v>
      </c>
      <c r="G22" s="14">
        <v>28855364.646471094</v>
      </c>
      <c r="H22" s="14"/>
      <c r="I22" s="14"/>
      <c r="J22" s="7">
        <f t="shared" si="0"/>
        <v>40878019.8314711</v>
      </c>
    </row>
    <row r="23" spans="1:10">
      <c r="A23" s="36">
        <v>16</v>
      </c>
      <c r="B23" s="19">
        <v>670019</v>
      </c>
      <c r="C23" s="18" t="s">
        <v>32</v>
      </c>
      <c r="D23" s="14">
        <v>246851.84000000003</v>
      </c>
      <c r="E23" s="14"/>
      <c r="F23" s="14">
        <v>182272.85</v>
      </c>
      <c r="G23" s="14">
        <v>781132.51530000009</v>
      </c>
      <c r="H23" s="14"/>
      <c r="I23" s="14"/>
      <c r="J23" s="7">
        <f t="shared" si="0"/>
        <v>1210257.2053</v>
      </c>
    </row>
    <row r="24" spans="1:10" ht="22.7" customHeight="1">
      <c r="A24" s="36">
        <v>17</v>
      </c>
      <c r="B24" s="19">
        <v>670020</v>
      </c>
      <c r="C24" s="18" t="s">
        <v>101</v>
      </c>
      <c r="D24" s="14">
        <v>21148980.504999999</v>
      </c>
      <c r="E24" s="14"/>
      <c r="F24" s="14">
        <v>11677261.17</v>
      </c>
      <c r="G24" s="14">
        <v>65953912.510718279</v>
      </c>
      <c r="H24" s="14"/>
      <c r="I24" s="14"/>
      <c r="J24" s="7">
        <f t="shared" si="0"/>
        <v>98780154.185718268</v>
      </c>
    </row>
    <row r="25" spans="1:10">
      <c r="A25" s="36">
        <v>18</v>
      </c>
      <c r="B25" s="19">
        <v>670021</v>
      </c>
      <c r="C25" s="18" t="s">
        <v>33</v>
      </c>
      <c r="D25" s="14">
        <v>0</v>
      </c>
      <c r="E25" s="14"/>
      <c r="F25" s="14">
        <v>9618.6200000000008</v>
      </c>
      <c r="G25" s="14">
        <v>44767.597099999999</v>
      </c>
      <c r="H25" s="14"/>
      <c r="I25" s="14"/>
      <c r="J25" s="7">
        <f t="shared" si="0"/>
        <v>54386.217100000002</v>
      </c>
    </row>
    <row r="26" spans="1:10">
      <c r="A26" s="36">
        <v>19</v>
      </c>
      <c r="B26" s="19">
        <v>670022</v>
      </c>
      <c r="C26" s="18" t="s">
        <v>34</v>
      </c>
      <c r="D26" s="14">
        <v>8805487.7833333351</v>
      </c>
      <c r="E26" s="14"/>
      <c r="F26" s="14">
        <v>4978958.9700000007</v>
      </c>
      <c r="G26" s="14">
        <v>38928373.146242864</v>
      </c>
      <c r="H26" s="14"/>
      <c r="I26" s="14"/>
      <c r="J26" s="7">
        <f t="shared" si="0"/>
        <v>52712819.899576202</v>
      </c>
    </row>
    <row r="27" spans="1:10" ht="36" customHeight="1">
      <c r="A27" s="36">
        <v>20</v>
      </c>
      <c r="B27" s="19">
        <v>670023</v>
      </c>
      <c r="C27" s="18" t="s">
        <v>35</v>
      </c>
      <c r="D27" s="14">
        <v>9842588.666666666</v>
      </c>
      <c r="E27" s="14"/>
      <c r="F27" s="14">
        <v>3115299.6400000006</v>
      </c>
      <c r="G27" s="14">
        <v>27957785.097815651</v>
      </c>
      <c r="H27" s="14"/>
      <c r="I27" s="14"/>
      <c r="J27" s="7">
        <f t="shared" si="0"/>
        <v>40915673.40448232</v>
      </c>
    </row>
    <row r="28" spans="1:10" ht="36" customHeight="1">
      <c r="A28" s="36">
        <v>21</v>
      </c>
      <c r="B28" s="19">
        <v>670024</v>
      </c>
      <c r="C28" s="18" t="s">
        <v>86</v>
      </c>
      <c r="D28" s="14">
        <v>9568750.5600000024</v>
      </c>
      <c r="E28" s="14"/>
      <c r="F28" s="14">
        <v>5848241.4000000022</v>
      </c>
      <c r="G28" s="14">
        <v>36691394.123983026</v>
      </c>
      <c r="H28" s="14"/>
      <c r="I28" s="14"/>
      <c r="J28" s="7">
        <f t="shared" si="0"/>
        <v>52108386.083983034</v>
      </c>
    </row>
    <row r="29" spans="1:10" ht="36" customHeight="1">
      <c r="A29" s="36">
        <v>22</v>
      </c>
      <c r="B29" s="19">
        <v>670026</v>
      </c>
      <c r="C29" s="18" t="s">
        <v>77</v>
      </c>
      <c r="D29" s="14">
        <v>24466257.76500003</v>
      </c>
      <c r="E29" s="14"/>
      <c r="F29" s="14">
        <v>4938563.79</v>
      </c>
      <c r="G29" s="14">
        <v>64186673.057219289</v>
      </c>
      <c r="H29" s="14"/>
      <c r="I29" s="14"/>
      <c r="J29" s="7">
        <f t="shared" si="0"/>
        <v>93591494.612219319</v>
      </c>
    </row>
    <row r="30" spans="1:10" ht="36" customHeight="1">
      <c r="A30" s="36">
        <v>23</v>
      </c>
      <c r="B30" s="19">
        <v>670027</v>
      </c>
      <c r="C30" s="18" t="s">
        <v>38</v>
      </c>
      <c r="D30" s="14">
        <v>49406279.925000004</v>
      </c>
      <c r="E30" s="14"/>
      <c r="F30" s="14">
        <v>2835885.7500000005</v>
      </c>
      <c r="G30" s="14">
        <v>41801961.628694214</v>
      </c>
      <c r="H30" s="14"/>
      <c r="I30" s="14"/>
      <c r="J30" s="7">
        <f t="shared" si="0"/>
        <v>94044127.303694218</v>
      </c>
    </row>
    <row r="31" spans="1:10" ht="36" customHeight="1">
      <c r="A31" s="36">
        <v>24</v>
      </c>
      <c r="B31" s="19">
        <v>670028</v>
      </c>
      <c r="C31" s="18" t="s">
        <v>39</v>
      </c>
      <c r="D31" s="14">
        <v>33360274.466666643</v>
      </c>
      <c r="E31" s="14"/>
      <c r="F31" s="14">
        <v>13818817.700000005</v>
      </c>
      <c r="G31" s="14">
        <v>55597998.562444746</v>
      </c>
      <c r="H31" s="14"/>
      <c r="I31" s="14"/>
      <c r="J31" s="7">
        <f t="shared" si="0"/>
        <v>102777090.7291114</v>
      </c>
    </row>
    <row r="32" spans="1:10" ht="21" customHeight="1">
      <c r="A32" s="36">
        <v>25</v>
      </c>
      <c r="B32" s="20">
        <v>670029</v>
      </c>
      <c r="C32" s="21" t="s">
        <v>87</v>
      </c>
      <c r="D32" s="14">
        <v>22179550.339999996</v>
      </c>
      <c r="E32" s="14"/>
      <c r="F32" s="14">
        <v>3524401.4899999998</v>
      </c>
      <c r="G32" s="14">
        <v>19625305.500129081</v>
      </c>
      <c r="H32" s="14"/>
      <c r="I32" s="14"/>
      <c r="J32" s="7">
        <f t="shared" si="0"/>
        <v>45329257.330129072</v>
      </c>
    </row>
    <row r="33" spans="1:10">
      <c r="A33" s="36">
        <v>26</v>
      </c>
      <c r="B33" s="19">
        <v>670030</v>
      </c>
      <c r="C33" s="18" t="s">
        <v>100</v>
      </c>
      <c r="D33" s="14">
        <v>1812264.7983333336</v>
      </c>
      <c r="E33" s="14"/>
      <c r="F33" s="14">
        <v>193093.9</v>
      </c>
      <c r="G33" s="14">
        <v>2259963.1843279442</v>
      </c>
      <c r="H33" s="14"/>
      <c r="I33" s="14"/>
      <c r="J33" s="7">
        <f t="shared" si="0"/>
        <v>4265321.8826612774</v>
      </c>
    </row>
    <row r="34" spans="1:10">
      <c r="A34" s="36">
        <v>27</v>
      </c>
      <c r="B34" s="19">
        <v>670033</v>
      </c>
      <c r="C34" s="18" t="s">
        <v>42</v>
      </c>
      <c r="D34" s="14">
        <v>8783149.2600000016</v>
      </c>
      <c r="E34" s="14"/>
      <c r="F34" s="14">
        <v>8640298.9000000022</v>
      </c>
      <c r="G34" s="14">
        <v>38819523.703588255</v>
      </c>
      <c r="H34" s="14"/>
      <c r="I34" s="14"/>
      <c r="J34" s="7">
        <f t="shared" si="0"/>
        <v>56242971.863588259</v>
      </c>
    </row>
    <row r="35" spans="1:10" ht="22.5" customHeight="1">
      <c r="A35" s="36">
        <v>28</v>
      </c>
      <c r="B35" s="19">
        <v>670035</v>
      </c>
      <c r="C35" s="18" t="s">
        <v>43</v>
      </c>
      <c r="D35" s="14">
        <v>19629.53</v>
      </c>
      <c r="E35" s="14"/>
      <c r="F35" s="14">
        <v>0</v>
      </c>
      <c r="G35" s="14">
        <v>37018.945899999999</v>
      </c>
      <c r="H35" s="14"/>
      <c r="I35" s="14"/>
      <c r="J35" s="7">
        <f t="shared" si="0"/>
        <v>56648.475899999998</v>
      </c>
    </row>
    <row r="36" spans="1:10" ht="23.25" customHeight="1">
      <c r="A36" s="36">
        <v>29</v>
      </c>
      <c r="B36" s="19">
        <v>670036</v>
      </c>
      <c r="C36" s="18" t="s">
        <v>45</v>
      </c>
      <c r="D36" s="14">
        <v>77016613.561666712</v>
      </c>
      <c r="E36" s="14"/>
      <c r="F36" s="14">
        <v>11265758.360000003</v>
      </c>
      <c r="G36" s="14">
        <v>141464262.43138972</v>
      </c>
      <c r="H36" s="14"/>
      <c r="I36" s="14"/>
      <c r="J36" s="7">
        <f t="shared" si="0"/>
        <v>229746634.35305643</v>
      </c>
    </row>
    <row r="37" spans="1:10">
      <c r="A37" s="36">
        <v>30</v>
      </c>
      <c r="B37" s="19">
        <v>670037</v>
      </c>
      <c r="C37" s="18" t="s">
        <v>36</v>
      </c>
      <c r="D37" s="14">
        <v>409256.12000000005</v>
      </c>
      <c r="E37" s="14"/>
      <c r="F37" s="14">
        <v>186496.04</v>
      </c>
      <c r="G37" s="14">
        <v>780115.43880000012</v>
      </c>
      <c r="H37" s="14"/>
      <c r="I37" s="14"/>
      <c r="J37" s="7">
        <f t="shared" si="0"/>
        <v>1375867.5988000003</v>
      </c>
    </row>
    <row r="38" spans="1:10">
      <c r="A38" s="36">
        <v>31</v>
      </c>
      <c r="B38" s="19">
        <v>670039</v>
      </c>
      <c r="C38" s="18" t="s">
        <v>19</v>
      </c>
      <c r="D38" s="14">
        <v>0</v>
      </c>
      <c r="E38" s="14"/>
      <c r="F38" s="14">
        <v>1019573.7200000001</v>
      </c>
      <c r="G38" s="14">
        <v>29812594.343031205</v>
      </c>
      <c r="H38" s="14"/>
      <c r="I38" s="14"/>
      <c r="J38" s="7">
        <f t="shared" si="0"/>
        <v>30832168.063031204</v>
      </c>
    </row>
    <row r="39" spans="1:10">
      <c r="A39" s="36">
        <v>32</v>
      </c>
      <c r="B39" s="19">
        <v>670040</v>
      </c>
      <c r="C39" s="18" t="s">
        <v>20</v>
      </c>
      <c r="D39" s="14">
        <v>0</v>
      </c>
      <c r="E39" s="14"/>
      <c r="F39" s="14">
        <v>2461284.71</v>
      </c>
      <c r="G39" s="14">
        <v>18689102.715753343</v>
      </c>
      <c r="H39" s="14"/>
      <c r="I39" s="14"/>
      <c r="J39" s="7">
        <f t="shared" si="0"/>
        <v>21150387.425753344</v>
      </c>
    </row>
    <row r="40" spans="1:10">
      <c r="A40" s="36">
        <v>33</v>
      </c>
      <c r="B40" s="19">
        <v>670041</v>
      </c>
      <c r="C40" s="18" t="s">
        <v>21</v>
      </c>
      <c r="D40" s="14">
        <v>0</v>
      </c>
      <c r="E40" s="14"/>
      <c r="F40" s="14">
        <v>2914201.9899999993</v>
      </c>
      <c r="G40" s="14">
        <v>61517495.280294366</v>
      </c>
      <c r="H40" s="14"/>
      <c r="I40" s="14"/>
      <c r="J40" s="7">
        <f t="shared" si="0"/>
        <v>64431697.270294368</v>
      </c>
    </row>
    <row r="41" spans="1:10">
      <c r="A41" s="36">
        <v>34</v>
      </c>
      <c r="B41" s="19">
        <v>670042</v>
      </c>
      <c r="C41" s="18" t="s">
        <v>22</v>
      </c>
      <c r="D41" s="14">
        <v>0</v>
      </c>
      <c r="E41" s="14"/>
      <c r="F41" s="14">
        <v>4244937.9200000018</v>
      </c>
      <c r="G41" s="14">
        <v>47597029.296555065</v>
      </c>
      <c r="H41" s="14"/>
      <c r="I41" s="14"/>
      <c r="J41" s="7">
        <f t="shared" si="0"/>
        <v>51841967.216555066</v>
      </c>
    </row>
    <row r="42" spans="1:10">
      <c r="A42" s="36">
        <v>35</v>
      </c>
      <c r="B42" s="19">
        <v>670043</v>
      </c>
      <c r="C42" s="18" t="s">
        <v>23</v>
      </c>
      <c r="D42" s="14">
        <v>0</v>
      </c>
      <c r="E42" s="14"/>
      <c r="F42" s="14">
        <v>4643509.580000001</v>
      </c>
      <c r="G42" s="14">
        <v>56189114.851635717</v>
      </c>
      <c r="H42" s="14"/>
      <c r="I42" s="14"/>
      <c r="J42" s="7">
        <f t="shared" si="0"/>
        <v>60832624.431635715</v>
      </c>
    </row>
    <row r="43" spans="1:10" ht="20.25" customHeight="1">
      <c r="A43" s="36">
        <v>36</v>
      </c>
      <c r="B43" s="19">
        <v>670044</v>
      </c>
      <c r="C43" s="18" t="s">
        <v>24</v>
      </c>
      <c r="D43" s="14">
        <v>0</v>
      </c>
      <c r="E43" s="14"/>
      <c r="F43" s="14">
        <v>3669518.2299999995</v>
      </c>
      <c r="G43" s="14">
        <v>51555856.894009963</v>
      </c>
      <c r="H43" s="14"/>
      <c r="I43" s="14"/>
      <c r="J43" s="7">
        <f t="shared" si="0"/>
        <v>55225375.124009959</v>
      </c>
    </row>
    <row r="44" spans="1:10" ht="30" customHeight="1">
      <c r="A44" s="36">
        <v>37</v>
      </c>
      <c r="B44" s="19">
        <v>670045</v>
      </c>
      <c r="C44" s="18" t="s">
        <v>18</v>
      </c>
      <c r="D44" s="14">
        <v>0</v>
      </c>
      <c r="E44" s="14"/>
      <c r="F44" s="14">
        <v>7956795.8300000019</v>
      </c>
      <c r="G44" s="14">
        <v>36759587.581537358</v>
      </c>
      <c r="H44" s="14"/>
      <c r="I44" s="14"/>
      <c r="J44" s="7">
        <f t="shared" si="0"/>
        <v>44716383.411537364</v>
      </c>
    </row>
    <row r="45" spans="1:10" ht="19.899999999999999" customHeight="1">
      <c r="A45" s="36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23271470</v>
      </c>
      <c r="H45" s="14"/>
      <c r="I45" s="14"/>
      <c r="J45" s="7">
        <f t="shared" si="0"/>
        <v>23271470</v>
      </c>
    </row>
    <row r="46" spans="1:10" ht="24.6" customHeight="1">
      <c r="A46" s="36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13317430</v>
      </c>
      <c r="H46" s="14"/>
      <c r="I46" s="14"/>
      <c r="J46" s="7">
        <f t="shared" si="0"/>
        <v>13317430</v>
      </c>
    </row>
    <row r="47" spans="1:10" ht="33.6" customHeight="1">
      <c r="A47" s="36">
        <v>40</v>
      </c>
      <c r="B47" s="19">
        <v>670048</v>
      </c>
      <c r="C47" s="18" t="s">
        <v>16</v>
      </c>
      <c r="D47" s="14">
        <v>255172339.07500002</v>
      </c>
      <c r="E47" s="14">
        <v>27329445</v>
      </c>
      <c r="F47" s="14">
        <v>12291975.753213629</v>
      </c>
      <c r="G47" s="14">
        <v>57493425.954699986</v>
      </c>
      <c r="H47" s="14"/>
      <c r="I47" s="14"/>
      <c r="J47" s="7">
        <f t="shared" si="0"/>
        <v>324957740.78291363</v>
      </c>
    </row>
    <row r="48" spans="1:10" ht="21" customHeight="1">
      <c r="A48" s="36">
        <v>41</v>
      </c>
      <c r="B48" s="19">
        <v>670049</v>
      </c>
      <c r="C48" s="18" t="s">
        <v>88</v>
      </c>
      <c r="D48" s="14">
        <v>27465859.218333349</v>
      </c>
      <c r="E48" s="14"/>
      <c r="F48" s="14">
        <v>432597.51999999996</v>
      </c>
      <c r="G48" s="14">
        <v>16171575.1965</v>
      </c>
      <c r="H48" s="14"/>
      <c r="I48" s="14"/>
      <c r="J48" s="7">
        <f t="shared" si="0"/>
        <v>44070031.934833348</v>
      </c>
    </row>
    <row r="49" spans="1:10" ht="21" customHeight="1">
      <c r="A49" s="36">
        <v>42</v>
      </c>
      <c r="B49" s="19">
        <v>670050</v>
      </c>
      <c r="C49" s="18" t="s">
        <v>17</v>
      </c>
      <c r="D49" s="14">
        <v>24670606.600000001</v>
      </c>
      <c r="E49" s="14"/>
      <c r="F49" s="14">
        <v>0</v>
      </c>
      <c r="G49" s="14">
        <v>1234172</v>
      </c>
      <c r="H49" s="14"/>
      <c r="I49" s="14"/>
      <c r="J49" s="7">
        <f t="shared" si="0"/>
        <v>25904778.600000001</v>
      </c>
    </row>
    <row r="50" spans="1:10" ht="21.75" customHeight="1">
      <c r="A50" s="36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33005126</v>
      </c>
      <c r="H50" s="14"/>
      <c r="I50" s="14"/>
      <c r="J50" s="7">
        <f t="shared" si="0"/>
        <v>33005126</v>
      </c>
    </row>
    <row r="51" spans="1:10" ht="21.75" customHeight="1">
      <c r="A51" s="36">
        <v>44</v>
      </c>
      <c r="B51" s="20">
        <v>670052</v>
      </c>
      <c r="C51" s="21" t="s">
        <v>89</v>
      </c>
      <c r="D51" s="14">
        <v>12863023.724999998</v>
      </c>
      <c r="E51" s="14"/>
      <c r="F51" s="14">
        <v>9164954.4000000004</v>
      </c>
      <c r="G51" s="14">
        <v>135527134.61619979</v>
      </c>
      <c r="H51" s="14"/>
      <c r="I51" s="14"/>
      <c r="J51" s="7">
        <f t="shared" si="0"/>
        <v>157555112.74119979</v>
      </c>
    </row>
    <row r="52" spans="1:10" ht="17.25" customHeight="1">
      <c r="A52" s="36">
        <v>45</v>
      </c>
      <c r="B52" s="20">
        <v>670053</v>
      </c>
      <c r="C52" s="21" t="s">
        <v>41</v>
      </c>
      <c r="D52" s="14">
        <v>4037739.99</v>
      </c>
      <c r="E52" s="14"/>
      <c r="F52" s="14">
        <v>3781320.29</v>
      </c>
      <c r="G52" s="14">
        <v>63329145.189325839</v>
      </c>
      <c r="H52" s="14"/>
      <c r="I52" s="14"/>
      <c r="J52" s="7">
        <f t="shared" si="0"/>
        <v>71148205.46932584</v>
      </c>
    </row>
    <row r="53" spans="1:10" ht="18.95" customHeight="1">
      <c r="A53" s="36">
        <v>46</v>
      </c>
      <c r="B53" s="19">
        <v>670054</v>
      </c>
      <c r="C53" s="18" t="s">
        <v>15</v>
      </c>
      <c r="D53" s="14">
        <v>225170655.92999995</v>
      </c>
      <c r="E53" s="14">
        <v>55489983</v>
      </c>
      <c r="F53" s="14">
        <v>0</v>
      </c>
      <c r="G53" s="14">
        <v>22984578.326700002</v>
      </c>
      <c r="H53" s="14"/>
      <c r="I53" s="14"/>
      <c r="J53" s="7">
        <f t="shared" si="0"/>
        <v>248155234.25669995</v>
      </c>
    </row>
    <row r="54" spans="1:10" ht="18.95" customHeight="1">
      <c r="A54" s="36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811067.57440000004</v>
      </c>
      <c r="H54" s="14"/>
      <c r="I54" s="14"/>
      <c r="J54" s="7">
        <f t="shared" si="0"/>
        <v>811067.57440000004</v>
      </c>
    </row>
    <row r="55" spans="1:10" ht="19.5" customHeight="1">
      <c r="A55" s="36">
        <v>48</v>
      </c>
      <c r="B55" s="19">
        <v>670056</v>
      </c>
      <c r="C55" s="18" t="s">
        <v>46</v>
      </c>
      <c r="D55" s="14">
        <v>0</v>
      </c>
      <c r="E55" s="14"/>
      <c r="F55" s="14">
        <v>101235.98000000001</v>
      </c>
      <c r="G55" s="14">
        <v>1238244.3737999999</v>
      </c>
      <c r="H55" s="14"/>
      <c r="I55" s="14"/>
      <c r="J55" s="7">
        <f t="shared" si="0"/>
        <v>1339480.3537999999</v>
      </c>
    </row>
    <row r="56" spans="1:10" ht="30.6" customHeight="1">
      <c r="A56" s="36">
        <v>49</v>
      </c>
      <c r="B56" s="19">
        <v>670057</v>
      </c>
      <c r="C56" s="18" t="s">
        <v>90</v>
      </c>
      <c r="D56" s="14">
        <v>135752189.1099999</v>
      </c>
      <c r="E56" s="14">
        <v>23842011</v>
      </c>
      <c r="F56" s="14">
        <v>10478425.970000001</v>
      </c>
      <c r="G56" s="14">
        <v>34256616.666564643</v>
      </c>
      <c r="H56" s="14"/>
      <c r="I56" s="14"/>
      <c r="J56" s="7">
        <f t="shared" si="0"/>
        <v>180487231.74656454</v>
      </c>
    </row>
    <row r="57" spans="1:10" ht="22.9" customHeight="1">
      <c r="A57" s="36">
        <v>50</v>
      </c>
      <c r="B57" s="19">
        <v>670059</v>
      </c>
      <c r="C57" s="18" t="s">
        <v>13</v>
      </c>
      <c r="D57" s="14">
        <v>22044374.019999996</v>
      </c>
      <c r="E57" s="14"/>
      <c r="F57" s="14">
        <v>0</v>
      </c>
      <c r="G57" s="14">
        <v>2483630.6810999997</v>
      </c>
      <c r="H57" s="14"/>
      <c r="I57" s="14"/>
      <c r="J57" s="7">
        <f t="shared" si="0"/>
        <v>24528004.701099996</v>
      </c>
    </row>
    <row r="58" spans="1:10" ht="23.45" customHeight="1">
      <c r="A58" s="36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653145.62700000021</v>
      </c>
      <c r="H58" s="14"/>
      <c r="I58" s="14"/>
      <c r="J58" s="7">
        <f t="shared" si="0"/>
        <v>653145.62700000021</v>
      </c>
    </row>
    <row r="59" spans="1:10" ht="22.5" customHeight="1">
      <c r="A59" s="36">
        <v>52</v>
      </c>
      <c r="B59" s="19">
        <v>670065</v>
      </c>
      <c r="C59" s="18" t="s">
        <v>50</v>
      </c>
      <c r="D59" s="14">
        <v>0</v>
      </c>
      <c r="E59" s="14"/>
      <c r="F59" s="14">
        <v>660077.88000000012</v>
      </c>
      <c r="G59" s="14">
        <v>206145.84</v>
      </c>
      <c r="H59" s="43"/>
      <c r="I59" s="14"/>
      <c r="J59" s="7">
        <f t="shared" si="0"/>
        <v>866223.72000000009</v>
      </c>
    </row>
    <row r="60" spans="1:10" ht="18.95" customHeight="1">
      <c r="A60" s="36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242027770.13844562</v>
      </c>
      <c r="I60" s="14"/>
      <c r="J60" s="7">
        <f t="shared" si="0"/>
        <v>242027770.13844562</v>
      </c>
    </row>
    <row r="61" spans="1:10" ht="32.25" customHeight="1">
      <c r="A61" s="36">
        <v>54</v>
      </c>
      <c r="B61" s="19">
        <v>670067</v>
      </c>
      <c r="C61" s="18" t="s">
        <v>51</v>
      </c>
      <c r="D61" s="14">
        <v>1232027.9400000002</v>
      </c>
      <c r="E61" s="14"/>
      <c r="F61" s="14">
        <v>1887354.2400000002</v>
      </c>
      <c r="G61" s="14">
        <v>5030112.2750000004</v>
      </c>
      <c r="H61" s="14"/>
      <c r="I61" s="14"/>
      <c r="J61" s="7">
        <f t="shared" si="0"/>
        <v>8149494.455000001</v>
      </c>
    </row>
    <row r="62" spans="1:10">
      <c r="A62" s="36">
        <v>55</v>
      </c>
      <c r="B62" s="22">
        <v>670068</v>
      </c>
      <c r="C62" s="18" t="s">
        <v>53</v>
      </c>
      <c r="D62" s="14">
        <v>0</v>
      </c>
      <c r="E62" s="14"/>
      <c r="F62" s="14">
        <v>3687612.31</v>
      </c>
      <c r="G62" s="14">
        <v>0</v>
      </c>
      <c r="H62" s="14"/>
      <c r="I62" s="14"/>
      <c r="J62" s="7">
        <f t="shared" si="0"/>
        <v>3687612.31</v>
      </c>
    </row>
    <row r="63" spans="1:10" ht="26.25" customHeight="1">
      <c r="A63" s="36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631654.39980000001</v>
      </c>
      <c r="H63" s="14"/>
      <c r="I63" s="14"/>
      <c r="J63" s="7">
        <f t="shared" si="0"/>
        <v>631654.39980000001</v>
      </c>
    </row>
    <row r="64" spans="1:10" ht="18" customHeight="1">
      <c r="A64" s="36">
        <v>57</v>
      </c>
      <c r="B64" s="22">
        <v>670072</v>
      </c>
      <c r="C64" s="18" t="s">
        <v>54</v>
      </c>
      <c r="D64" s="14">
        <v>0</v>
      </c>
      <c r="E64" s="14"/>
      <c r="F64" s="14">
        <v>3923422.5499999993</v>
      </c>
      <c r="G64" s="14">
        <v>0</v>
      </c>
      <c r="H64" s="14"/>
      <c r="I64" s="14"/>
      <c r="J64" s="7">
        <f t="shared" si="0"/>
        <v>3923422.5499999993</v>
      </c>
    </row>
    <row r="65" spans="1:10">
      <c r="A65" s="36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2845970</v>
      </c>
      <c r="H65" s="14"/>
      <c r="I65" s="14"/>
      <c r="J65" s="7">
        <f t="shared" si="0"/>
        <v>2845970</v>
      </c>
    </row>
    <row r="66" spans="1:10">
      <c r="A66" s="36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7583011</v>
      </c>
      <c r="H66" s="14"/>
      <c r="I66" s="14"/>
      <c r="J66" s="7">
        <f t="shared" si="0"/>
        <v>7583011</v>
      </c>
    </row>
    <row r="67" spans="1:10">
      <c r="A67" s="36">
        <v>60</v>
      </c>
      <c r="B67" s="17">
        <v>670084</v>
      </c>
      <c r="C67" s="18" t="s">
        <v>55</v>
      </c>
      <c r="D67" s="14">
        <v>0</v>
      </c>
      <c r="E67" s="14"/>
      <c r="F67" s="14">
        <v>24568471.572398622</v>
      </c>
      <c r="G67" s="14">
        <v>3673.5454</v>
      </c>
      <c r="H67" s="14"/>
      <c r="I67" s="14"/>
      <c r="J67" s="7">
        <f t="shared" si="0"/>
        <v>24572145.117798623</v>
      </c>
    </row>
    <row r="68" spans="1:10">
      <c r="A68" s="36">
        <v>61</v>
      </c>
      <c r="B68" s="19">
        <v>670085</v>
      </c>
      <c r="C68" s="24" t="s">
        <v>91</v>
      </c>
      <c r="D68" s="14">
        <v>0</v>
      </c>
      <c r="E68" s="14"/>
      <c r="F68" s="14">
        <v>0</v>
      </c>
      <c r="G68" s="14">
        <v>2595237</v>
      </c>
      <c r="H68" s="14"/>
      <c r="I68" s="14"/>
      <c r="J68" s="7">
        <f t="shared" si="0"/>
        <v>2595237</v>
      </c>
    </row>
    <row r="69" spans="1:10">
      <c r="A69" s="36">
        <v>62</v>
      </c>
      <c r="B69" s="19">
        <v>670090</v>
      </c>
      <c r="C69" s="18" t="s">
        <v>92</v>
      </c>
      <c r="D69" s="14">
        <v>0</v>
      </c>
      <c r="E69" s="14"/>
      <c r="F69" s="14">
        <v>6483960.7300000014</v>
      </c>
      <c r="G69" s="14">
        <v>0</v>
      </c>
      <c r="H69" s="14"/>
      <c r="I69" s="14"/>
      <c r="J69" s="7">
        <f t="shared" si="0"/>
        <v>6483960.7300000014</v>
      </c>
    </row>
    <row r="70" spans="1:10" ht="21.75" customHeight="1">
      <c r="A70" s="36">
        <v>63</v>
      </c>
      <c r="B70" s="19">
        <v>670097</v>
      </c>
      <c r="C70" s="18" t="s">
        <v>57</v>
      </c>
      <c r="D70" s="14">
        <v>0</v>
      </c>
      <c r="E70" s="14"/>
      <c r="F70" s="14">
        <v>1377386.5299999998</v>
      </c>
      <c r="G70" s="14">
        <v>4674051.1221000003</v>
      </c>
      <c r="H70" s="14"/>
      <c r="I70" s="14"/>
      <c r="J70" s="7">
        <f t="shared" si="0"/>
        <v>6051437.6521000005</v>
      </c>
    </row>
    <row r="71" spans="1:10">
      <c r="A71" s="36">
        <v>64</v>
      </c>
      <c r="B71" s="19">
        <v>670099</v>
      </c>
      <c r="C71" s="18" t="s">
        <v>56</v>
      </c>
      <c r="D71" s="14">
        <v>0</v>
      </c>
      <c r="E71" s="14"/>
      <c r="F71" s="14">
        <v>2604896.7300000018</v>
      </c>
      <c r="G71" s="14">
        <v>24192114.642331533</v>
      </c>
      <c r="H71" s="14"/>
      <c r="I71" s="14"/>
      <c r="J71" s="7">
        <f t="shared" si="0"/>
        <v>26797011.372331534</v>
      </c>
    </row>
    <row r="72" spans="1:10" ht="22.5" customHeight="1">
      <c r="A72" s="36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18641.475600000002</v>
      </c>
      <c r="H72" s="14"/>
      <c r="I72" s="14"/>
      <c r="J72" s="7">
        <f t="shared" si="0"/>
        <v>18641.475600000002</v>
      </c>
    </row>
    <row r="73" spans="1:10" ht="31.5">
      <c r="A73" s="36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55962.567000000003</v>
      </c>
      <c r="H73" s="14"/>
      <c r="I73" s="14"/>
      <c r="J73" s="7">
        <f t="shared" ref="J73:J92" si="1">D73+F73+G73+H73+I73</f>
        <v>55962.567000000003</v>
      </c>
    </row>
    <row r="74" spans="1:10" ht="21" customHeight="1">
      <c r="A74" s="36">
        <v>67</v>
      </c>
      <c r="B74" s="25">
        <v>670107</v>
      </c>
      <c r="C74" s="27" t="s">
        <v>94</v>
      </c>
      <c r="D74" s="14">
        <v>0</v>
      </c>
      <c r="E74" s="14"/>
      <c r="F74" s="14">
        <v>141034.57999999999</v>
      </c>
      <c r="G74" s="14">
        <v>0</v>
      </c>
      <c r="H74" s="14"/>
      <c r="I74" s="14"/>
      <c r="J74" s="7">
        <f t="shared" si="1"/>
        <v>141034.57999999999</v>
      </c>
    </row>
    <row r="75" spans="1:10">
      <c r="A75" s="36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150311</v>
      </c>
      <c r="H75" s="14"/>
      <c r="I75" s="14"/>
      <c r="J75" s="7">
        <f t="shared" si="1"/>
        <v>150311</v>
      </c>
    </row>
    <row r="76" spans="1:10" ht="21" customHeight="1">
      <c r="A76" s="36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42.75" customHeight="1">
      <c r="A77" s="36">
        <v>70</v>
      </c>
      <c r="B77" s="25">
        <v>670125</v>
      </c>
      <c r="C77" s="24" t="s">
        <v>95</v>
      </c>
      <c r="D77" s="14">
        <v>0</v>
      </c>
      <c r="E77" s="14"/>
      <c r="F77" s="14">
        <v>28391139.920000002</v>
      </c>
      <c r="G77" s="14">
        <v>0</v>
      </c>
      <c r="H77" s="14"/>
      <c r="I77" s="14"/>
      <c r="J77" s="7">
        <f t="shared" si="1"/>
        <v>28391139.920000002</v>
      </c>
    </row>
    <row r="78" spans="1:10">
      <c r="A78" s="36">
        <v>71</v>
      </c>
      <c r="B78" s="22">
        <v>670129</v>
      </c>
      <c r="C78" s="26" t="s">
        <v>76</v>
      </c>
      <c r="D78" s="14">
        <v>0</v>
      </c>
      <c r="E78" s="14"/>
      <c r="F78" s="14">
        <v>9924199.493395349</v>
      </c>
      <c r="G78" s="14">
        <v>0</v>
      </c>
      <c r="H78" s="14"/>
      <c r="I78" s="14"/>
      <c r="J78" s="7">
        <f t="shared" si="1"/>
        <v>9924199.493395349</v>
      </c>
    </row>
    <row r="79" spans="1:10">
      <c r="A79" s="36">
        <v>72</v>
      </c>
      <c r="B79" s="22">
        <v>670131</v>
      </c>
      <c r="C79" s="26" t="s">
        <v>96</v>
      </c>
      <c r="D79" s="14">
        <v>0</v>
      </c>
      <c r="E79" s="14"/>
      <c r="F79" s="14">
        <v>0</v>
      </c>
      <c r="G79" s="14">
        <v>55481.259999999995</v>
      </c>
      <c r="H79" s="14"/>
      <c r="I79" s="14"/>
      <c r="J79" s="7">
        <f t="shared" si="1"/>
        <v>55481.259999999995</v>
      </c>
    </row>
    <row r="80" spans="1:10">
      <c r="A80" s="36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</row>
    <row r="81" spans="1:10">
      <c r="A81" s="36">
        <v>74</v>
      </c>
      <c r="B81" s="22">
        <v>670136</v>
      </c>
      <c r="C81" s="26" t="s">
        <v>66</v>
      </c>
      <c r="D81" s="14">
        <v>0</v>
      </c>
      <c r="E81" s="14"/>
      <c r="F81" s="14">
        <v>1057687.6600000001</v>
      </c>
      <c r="G81" s="14">
        <v>3875077.9778701649</v>
      </c>
      <c r="H81" s="14"/>
      <c r="I81" s="14"/>
      <c r="J81" s="7">
        <f t="shared" si="1"/>
        <v>4932765.6378701646</v>
      </c>
    </row>
    <row r="82" spans="1:10">
      <c r="A82" s="36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1116008</v>
      </c>
      <c r="H82" s="14"/>
      <c r="I82" s="14"/>
      <c r="J82" s="7">
        <f t="shared" si="1"/>
        <v>1116008</v>
      </c>
    </row>
    <row r="83" spans="1:10" ht="23.25" customHeight="1">
      <c r="A83" s="36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7985687</v>
      </c>
      <c r="H83" s="14"/>
      <c r="I83" s="14"/>
      <c r="J83" s="7">
        <f t="shared" si="1"/>
        <v>7985687</v>
      </c>
    </row>
    <row r="84" spans="1:10" ht="21" customHeight="1">
      <c r="A84" s="36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</row>
    <row r="85" spans="1:10">
      <c r="A85" s="36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952675</v>
      </c>
      <c r="H85" s="14"/>
      <c r="I85" s="14"/>
      <c r="J85" s="7">
        <f t="shared" si="1"/>
        <v>952675</v>
      </c>
    </row>
    <row r="86" spans="1:10">
      <c r="A86" s="36">
        <v>79</v>
      </c>
      <c r="B86" s="17">
        <v>670147</v>
      </c>
      <c r="C86" s="29" t="s">
        <v>70</v>
      </c>
      <c r="D86" s="14">
        <v>11856007.339999992</v>
      </c>
      <c r="E86" s="14"/>
      <c r="F86" s="14">
        <v>0</v>
      </c>
      <c r="G86" s="14">
        <v>24688</v>
      </c>
      <c r="H86" s="14"/>
      <c r="I86" s="14"/>
      <c r="J86" s="7">
        <f t="shared" si="1"/>
        <v>11880695.339999992</v>
      </c>
    </row>
    <row r="87" spans="1:10">
      <c r="A87" s="36">
        <v>80</v>
      </c>
      <c r="B87" s="17">
        <v>670148</v>
      </c>
      <c r="C87" s="30" t="s">
        <v>97</v>
      </c>
      <c r="D87" s="14">
        <v>4856084.91</v>
      </c>
      <c r="E87" s="14"/>
      <c r="F87" s="14">
        <v>0</v>
      </c>
      <c r="G87" s="14">
        <v>0</v>
      </c>
      <c r="H87" s="14"/>
      <c r="I87" s="14"/>
      <c r="J87" s="7">
        <f t="shared" si="1"/>
        <v>4856084.91</v>
      </c>
    </row>
    <row r="88" spans="1:10">
      <c r="A88" s="36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7329.91</v>
      </c>
      <c r="H88" s="14"/>
      <c r="I88" s="14"/>
      <c r="J88" s="7">
        <f t="shared" si="1"/>
        <v>7329.91</v>
      </c>
    </row>
    <row r="89" spans="1:10">
      <c r="A89" s="36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7329.91</v>
      </c>
      <c r="H89" s="14"/>
      <c r="I89" s="14"/>
      <c r="J89" s="7">
        <f t="shared" si="1"/>
        <v>7329.91</v>
      </c>
    </row>
    <row r="90" spans="1:10">
      <c r="A90" s="36">
        <v>83</v>
      </c>
      <c r="B90" s="17">
        <v>670155</v>
      </c>
      <c r="C90" s="29" t="s">
        <v>98</v>
      </c>
      <c r="D90" s="14">
        <v>0</v>
      </c>
      <c r="E90" s="14"/>
      <c r="F90" s="14">
        <v>5460393.8499999996</v>
      </c>
      <c r="G90" s="14">
        <v>0</v>
      </c>
      <c r="H90" s="14"/>
      <c r="I90" s="14"/>
      <c r="J90" s="7">
        <f t="shared" si="1"/>
        <v>5460393.8499999996</v>
      </c>
    </row>
    <row r="91" spans="1:10" ht="30">
      <c r="A91" s="36">
        <v>84</v>
      </c>
      <c r="B91" s="17">
        <v>670156</v>
      </c>
      <c r="C91" s="24" t="s">
        <v>93</v>
      </c>
      <c r="D91" s="14">
        <v>0</v>
      </c>
      <c r="E91" s="14"/>
      <c r="F91" s="14">
        <v>52601.850000000006</v>
      </c>
      <c r="G91" s="14">
        <v>1626739</v>
      </c>
      <c r="H91" s="14"/>
      <c r="I91" s="14"/>
      <c r="J91" s="7">
        <f t="shared" si="1"/>
        <v>1679340.85</v>
      </c>
    </row>
    <row r="92" spans="1:10" ht="29.25" customHeight="1">
      <c r="A92" s="36">
        <v>85</v>
      </c>
      <c r="B92" s="19">
        <v>670157</v>
      </c>
      <c r="C92" s="18" t="s">
        <v>99</v>
      </c>
      <c r="D92" s="14">
        <v>20710501.811666664</v>
      </c>
      <c r="E92" s="14"/>
      <c r="F92" s="14">
        <v>1274508.8299999996</v>
      </c>
      <c r="G92" s="14">
        <v>23053044.677927114</v>
      </c>
      <c r="H92" s="14"/>
      <c r="I92" s="14"/>
      <c r="J92" s="7">
        <f t="shared" si="1"/>
        <v>45038055.319593772</v>
      </c>
    </row>
    <row r="93" spans="1:10" ht="31.5" customHeight="1">
      <c r="A93" s="36"/>
      <c r="B93" s="31"/>
      <c r="C93" s="11" t="s">
        <v>69</v>
      </c>
      <c r="D93" s="7">
        <f>SUM(D8:D92)</f>
        <v>1737265875.5766664</v>
      </c>
      <c r="E93" s="7">
        <f t="shared" ref="E93:J93" si="2">SUM(E8:E92)</f>
        <v>224309320</v>
      </c>
      <c r="F93" s="7">
        <f t="shared" si="2"/>
        <v>432287346.52900767</v>
      </c>
      <c r="G93" s="7">
        <f t="shared" si="2"/>
        <v>1568669370.6379929</v>
      </c>
      <c r="H93" s="7">
        <f t="shared" si="2"/>
        <v>242240524.90739951</v>
      </c>
      <c r="I93" s="7">
        <f t="shared" si="2"/>
        <v>4187730</v>
      </c>
      <c r="J93" s="7">
        <f t="shared" si="2"/>
        <v>3984650847.6510663</v>
      </c>
    </row>
    <row r="94" spans="1:10">
      <c r="I94" s="15"/>
      <c r="J94" s="9"/>
    </row>
    <row r="95" spans="1:10">
      <c r="I95" s="15"/>
      <c r="J95" s="9"/>
    </row>
    <row r="96" spans="1:10">
      <c r="J96" s="9"/>
    </row>
    <row r="97" spans="10:10">
      <c r="J97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01"/>
  <sheetViews>
    <sheetView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92"/>
    </sheetView>
  </sheetViews>
  <sheetFormatPr defaultColWidth="8.85546875" defaultRowHeight="18.75"/>
  <cols>
    <col min="1" max="1" width="6.7109375" style="35" customWidth="1"/>
    <col min="2" max="2" width="10.4257812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1" width="8.85546875" style="3"/>
    <col min="12" max="12" width="13" style="3" customWidth="1"/>
    <col min="13" max="16384" width="8.85546875" style="3"/>
  </cols>
  <sheetData>
    <row r="1" spans="1:12" ht="24.75" customHeight="1">
      <c r="A1" s="39"/>
      <c r="B1" s="1"/>
      <c r="C1" s="1"/>
      <c r="D1" s="1"/>
      <c r="E1" s="1"/>
      <c r="F1" s="1"/>
      <c r="G1" s="1"/>
      <c r="H1" s="46" t="s">
        <v>75</v>
      </c>
      <c r="I1" s="46"/>
      <c r="J1" s="46"/>
    </row>
    <row r="2" spans="1:12" s="13" customFormat="1" ht="25.5" customHeight="1">
      <c r="A2" s="33"/>
      <c r="B2" s="12"/>
      <c r="C2" s="52" t="str">
        <f>макс!C2</f>
        <v>Утверждено на заседании Комиссии по разработке Территориальной программы ОМС от 25.09.2023 года</v>
      </c>
      <c r="D2" s="52"/>
      <c r="E2" s="52"/>
      <c r="F2" s="52"/>
      <c r="G2" s="52"/>
      <c r="H2" s="52"/>
      <c r="I2" s="52"/>
      <c r="J2" s="52"/>
    </row>
    <row r="3" spans="1:12">
      <c r="A3" s="40"/>
      <c r="B3" s="4"/>
      <c r="C3" s="4"/>
      <c r="D3" s="4"/>
      <c r="E3" s="4"/>
      <c r="F3" s="8"/>
      <c r="G3" s="8"/>
      <c r="H3" s="46"/>
      <c r="I3" s="46"/>
      <c r="J3" s="46"/>
    </row>
    <row r="4" spans="1:12">
      <c r="A4" s="40"/>
      <c r="B4" s="4"/>
      <c r="C4" s="47" t="str">
        <f>макс!C4</f>
        <v>Стоимость медицинской помощи в разрезе медицинских и страховых медицинских организаций на 2023 год</v>
      </c>
      <c r="D4" s="47"/>
      <c r="E4" s="47"/>
      <c r="F4" s="47"/>
      <c r="G4" s="47"/>
      <c r="H4" s="47"/>
      <c r="I4" s="47"/>
      <c r="J4" s="47"/>
    </row>
    <row r="5" spans="1:12" ht="24" customHeight="1">
      <c r="A5" s="47"/>
      <c r="B5" s="47"/>
      <c r="C5" s="47"/>
      <c r="D5" s="47"/>
      <c r="E5" s="47"/>
      <c r="F5" s="47"/>
      <c r="G5" s="47"/>
      <c r="H5" s="47"/>
      <c r="I5" s="41"/>
      <c r="J5" s="10" t="s">
        <v>74</v>
      </c>
    </row>
    <row r="6" spans="1:12" ht="21.6" customHeight="1">
      <c r="A6" s="45" t="s">
        <v>1</v>
      </c>
      <c r="B6" s="45" t="s">
        <v>79</v>
      </c>
      <c r="C6" s="48" t="s">
        <v>103</v>
      </c>
      <c r="D6" s="49"/>
      <c r="E6" s="49"/>
      <c r="F6" s="49"/>
      <c r="G6" s="49"/>
      <c r="H6" s="49"/>
      <c r="I6" s="49"/>
      <c r="J6" s="50"/>
    </row>
    <row r="7" spans="1:12" ht="135" customHeight="1">
      <c r="A7" s="45"/>
      <c r="B7" s="45" t="s">
        <v>79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102</v>
      </c>
      <c r="J7" s="6" t="s">
        <v>80</v>
      </c>
    </row>
    <row r="8" spans="1:12" ht="43.5" customHeight="1">
      <c r="A8" s="36">
        <v>1</v>
      </c>
      <c r="B8" s="17">
        <v>670001</v>
      </c>
      <c r="C8" s="18" t="s">
        <v>12</v>
      </c>
      <c r="D8" s="14">
        <v>0</v>
      </c>
      <c r="E8" s="14"/>
      <c r="F8" s="14">
        <v>0</v>
      </c>
      <c r="G8" s="14">
        <v>6887476</v>
      </c>
      <c r="H8" s="14"/>
      <c r="I8" s="14"/>
      <c r="J8" s="7">
        <f>D8+F8+G8+H8+I8</f>
        <v>6887476</v>
      </c>
      <c r="L8" s="15"/>
    </row>
    <row r="9" spans="1:12" ht="39.75" customHeight="1">
      <c r="A9" s="36">
        <v>2</v>
      </c>
      <c r="B9" s="19">
        <v>670002</v>
      </c>
      <c r="C9" s="18" t="s">
        <v>8</v>
      </c>
      <c r="D9" s="14">
        <v>677499909.98000026</v>
      </c>
      <c r="E9" s="14">
        <v>141445151</v>
      </c>
      <c r="F9" s="14">
        <v>36086461.670000009</v>
      </c>
      <c r="G9" s="14">
        <v>32151703.935199998</v>
      </c>
      <c r="H9" s="14"/>
      <c r="I9" s="14">
        <v>3778340</v>
      </c>
      <c r="J9" s="7">
        <f t="shared" ref="J9:J72" si="0">D9+F9+G9+H9+I9</f>
        <v>749516415.58520019</v>
      </c>
      <c r="L9" s="15"/>
    </row>
    <row r="10" spans="1:12" ht="39.75" customHeight="1">
      <c r="A10" s="36">
        <v>3</v>
      </c>
      <c r="B10" s="19">
        <v>670003</v>
      </c>
      <c r="C10" s="18" t="s">
        <v>9</v>
      </c>
      <c r="D10" s="14">
        <v>78337644.87500003</v>
      </c>
      <c r="E10" s="14">
        <v>2386571</v>
      </c>
      <c r="F10" s="14">
        <v>24531951.93</v>
      </c>
      <c r="G10" s="14">
        <v>21658694.6316</v>
      </c>
      <c r="H10" s="14"/>
      <c r="I10" s="14">
        <v>3753840</v>
      </c>
      <c r="J10" s="7">
        <f t="shared" si="0"/>
        <v>128282131.43660003</v>
      </c>
      <c r="L10" s="15"/>
    </row>
    <row r="11" spans="1:12" ht="39" customHeight="1">
      <c r="A11" s="36">
        <v>4</v>
      </c>
      <c r="B11" s="17">
        <v>670004</v>
      </c>
      <c r="C11" s="18" t="s">
        <v>10</v>
      </c>
      <c r="D11" s="14">
        <v>0</v>
      </c>
      <c r="E11" s="14"/>
      <c r="F11" s="14">
        <v>0</v>
      </c>
      <c r="G11" s="14">
        <v>32022270</v>
      </c>
      <c r="H11" s="14"/>
      <c r="I11" s="14"/>
      <c r="J11" s="7">
        <f t="shared" si="0"/>
        <v>32022270</v>
      </c>
      <c r="L11" s="15"/>
    </row>
    <row r="12" spans="1:12" ht="35.25" customHeight="1">
      <c r="A12" s="36">
        <v>5</v>
      </c>
      <c r="B12" s="19">
        <v>670005</v>
      </c>
      <c r="C12" s="18" t="s">
        <v>11</v>
      </c>
      <c r="D12" s="14">
        <v>278931739.95999998</v>
      </c>
      <c r="E12" s="14">
        <v>57241474</v>
      </c>
      <c r="F12" s="14">
        <v>300485124.87</v>
      </c>
      <c r="G12" s="14">
        <v>64756005.681700006</v>
      </c>
      <c r="H12" s="14"/>
      <c r="I12" s="14"/>
      <c r="J12" s="7">
        <f t="shared" si="0"/>
        <v>644172870.51169991</v>
      </c>
      <c r="L12" s="15"/>
    </row>
    <row r="13" spans="1:12" ht="34.5" customHeight="1">
      <c r="A13" s="36">
        <v>6</v>
      </c>
      <c r="B13" s="17">
        <v>670006</v>
      </c>
      <c r="C13" s="18" t="s">
        <v>47</v>
      </c>
      <c r="D13" s="14">
        <v>8823082.6500000004</v>
      </c>
      <c r="E13" s="14"/>
      <c r="F13" s="14">
        <v>0</v>
      </c>
      <c r="G13" s="14">
        <v>0</v>
      </c>
      <c r="H13" s="14"/>
      <c r="I13" s="14"/>
      <c r="J13" s="7">
        <f t="shared" si="0"/>
        <v>8823082.6500000004</v>
      </c>
      <c r="L13" s="15"/>
    </row>
    <row r="14" spans="1:12" ht="30" customHeight="1">
      <c r="A14" s="36">
        <v>7</v>
      </c>
      <c r="B14" s="17">
        <v>670008</v>
      </c>
      <c r="C14" s="18" t="s">
        <v>84</v>
      </c>
      <c r="D14" s="14">
        <v>0</v>
      </c>
      <c r="E14" s="14"/>
      <c r="F14" s="14">
        <v>0</v>
      </c>
      <c r="G14" s="14">
        <v>19724930</v>
      </c>
      <c r="H14" s="14"/>
      <c r="I14" s="14"/>
      <c r="J14" s="7">
        <f t="shared" si="0"/>
        <v>19724930</v>
      </c>
      <c r="L14" s="15"/>
    </row>
    <row r="15" spans="1:12" ht="19.5" customHeight="1">
      <c r="A15" s="36">
        <v>8</v>
      </c>
      <c r="B15" s="17">
        <v>670009</v>
      </c>
      <c r="C15" s="18" t="s">
        <v>37</v>
      </c>
      <c r="D15" s="14">
        <v>0</v>
      </c>
      <c r="E15" s="14"/>
      <c r="F15" s="14">
        <v>0</v>
      </c>
      <c r="G15" s="14">
        <v>13616150</v>
      </c>
      <c r="H15" s="14"/>
      <c r="I15" s="14"/>
      <c r="J15" s="7">
        <f t="shared" si="0"/>
        <v>13616150</v>
      </c>
      <c r="L15" s="15"/>
    </row>
    <row r="16" spans="1:12" ht="19.5" customHeight="1">
      <c r="A16" s="36">
        <v>9</v>
      </c>
      <c r="B16" s="17">
        <v>670010</v>
      </c>
      <c r="C16" s="18" t="s">
        <v>40</v>
      </c>
      <c r="D16" s="14">
        <v>0</v>
      </c>
      <c r="E16" s="14"/>
      <c r="F16" s="14">
        <v>0</v>
      </c>
      <c r="G16" s="14">
        <v>14822980</v>
      </c>
      <c r="H16" s="14"/>
      <c r="I16" s="14"/>
      <c r="J16" s="7">
        <f t="shared" si="0"/>
        <v>14822980</v>
      </c>
      <c r="L16" s="15"/>
    </row>
    <row r="17" spans="1:12" ht="27.75" customHeight="1">
      <c r="A17" s="36">
        <v>10</v>
      </c>
      <c r="B17" s="17">
        <v>670011</v>
      </c>
      <c r="C17" s="18" t="s">
        <v>44</v>
      </c>
      <c r="D17" s="14">
        <v>0</v>
      </c>
      <c r="E17" s="14"/>
      <c r="F17" s="14">
        <v>0</v>
      </c>
      <c r="G17" s="14">
        <v>7602570</v>
      </c>
      <c r="H17" s="14"/>
      <c r="I17" s="14"/>
      <c r="J17" s="7">
        <f t="shared" si="0"/>
        <v>7602570</v>
      </c>
      <c r="L17" s="15"/>
    </row>
    <row r="18" spans="1:12" ht="19.5" customHeight="1">
      <c r="A18" s="36">
        <v>11</v>
      </c>
      <c r="B18" s="19">
        <v>670012</v>
      </c>
      <c r="C18" s="18" t="s">
        <v>85</v>
      </c>
      <c r="D18" s="14">
        <v>0</v>
      </c>
      <c r="E18" s="14"/>
      <c r="F18" s="14">
        <v>0</v>
      </c>
      <c r="G18" s="14">
        <v>114105522.24888182</v>
      </c>
      <c r="H18" s="14">
        <v>19436016.255883951</v>
      </c>
      <c r="I18" s="14"/>
      <c r="J18" s="7">
        <f t="shared" si="0"/>
        <v>133541538.50476576</v>
      </c>
      <c r="L18" s="15"/>
    </row>
    <row r="19" spans="1:12" ht="30.75" customHeight="1">
      <c r="A19" s="36">
        <v>12</v>
      </c>
      <c r="B19" s="19">
        <v>670013</v>
      </c>
      <c r="C19" s="18" t="s">
        <v>28</v>
      </c>
      <c r="D19" s="14">
        <v>2042189.3649999995</v>
      </c>
      <c r="E19" s="14"/>
      <c r="F19" s="14">
        <v>1011061.0899999999</v>
      </c>
      <c r="G19" s="14">
        <v>8039307.827823434</v>
      </c>
      <c r="H19" s="14"/>
      <c r="I19" s="14"/>
      <c r="J19" s="7">
        <f t="shared" si="0"/>
        <v>11092558.282823432</v>
      </c>
      <c r="L19" s="15"/>
    </row>
    <row r="20" spans="1:12" ht="31.5" customHeight="1">
      <c r="A20" s="36">
        <v>13</v>
      </c>
      <c r="B20" s="19">
        <v>670015</v>
      </c>
      <c r="C20" s="18" t="s">
        <v>29</v>
      </c>
      <c r="D20" s="14">
        <v>53785048.548333339</v>
      </c>
      <c r="E20" s="14"/>
      <c r="F20" s="14">
        <v>8940672.1800000016</v>
      </c>
      <c r="G20" s="14">
        <v>165119807.14370871</v>
      </c>
      <c r="H20" s="14"/>
      <c r="I20" s="14"/>
      <c r="J20" s="7">
        <f t="shared" si="0"/>
        <v>227845527.87204206</v>
      </c>
      <c r="L20" s="15"/>
    </row>
    <row r="21" spans="1:12">
      <c r="A21" s="36">
        <v>14</v>
      </c>
      <c r="B21" s="19">
        <v>670017</v>
      </c>
      <c r="C21" s="18" t="s">
        <v>30</v>
      </c>
      <c r="D21" s="14">
        <v>2688284.0599999991</v>
      </c>
      <c r="E21" s="14"/>
      <c r="F21" s="14">
        <v>726536.52999999991</v>
      </c>
      <c r="G21" s="14">
        <v>9801823.8218792565</v>
      </c>
      <c r="H21" s="14"/>
      <c r="I21" s="14"/>
      <c r="J21" s="7">
        <f t="shared" si="0"/>
        <v>13216644.411879256</v>
      </c>
      <c r="L21" s="15"/>
    </row>
    <row r="22" spans="1:12">
      <c r="A22" s="36">
        <v>15</v>
      </c>
      <c r="B22" s="19">
        <v>670018</v>
      </c>
      <c r="C22" s="18" t="s">
        <v>31</v>
      </c>
      <c r="D22" s="14">
        <v>27241126.31499999</v>
      </c>
      <c r="E22" s="14"/>
      <c r="F22" s="14">
        <v>12116588.08</v>
      </c>
      <c r="G22" s="14">
        <v>77651342.271681249</v>
      </c>
      <c r="H22" s="14"/>
      <c r="I22" s="14"/>
      <c r="J22" s="7">
        <f t="shared" si="0"/>
        <v>117009056.66668123</v>
      </c>
      <c r="L22" s="15"/>
    </row>
    <row r="23" spans="1:12">
      <c r="A23" s="36">
        <v>16</v>
      </c>
      <c r="B23" s="19">
        <v>670019</v>
      </c>
      <c r="C23" s="18" t="s">
        <v>32</v>
      </c>
      <c r="D23" s="14">
        <v>291451.42</v>
      </c>
      <c r="E23" s="14"/>
      <c r="F23" s="14">
        <v>389073.20000000007</v>
      </c>
      <c r="G23" s="14">
        <v>661952.05449999997</v>
      </c>
      <c r="H23" s="14"/>
      <c r="I23" s="14"/>
      <c r="J23" s="7">
        <f t="shared" si="0"/>
        <v>1342476.6745000002</v>
      </c>
      <c r="L23" s="15"/>
    </row>
    <row r="24" spans="1:12" ht="22.7" customHeight="1">
      <c r="A24" s="36">
        <v>17</v>
      </c>
      <c r="B24" s="19">
        <v>670020</v>
      </c>
      <c r="C24" s="18" t="s">
        <v>101</v>
      </c>
      <c r="D24" s="14">
        <v>1967482.3699999996</v>
      </c>
      <c r="E24" s="14"/>
      <c r="F24" s="14">
        <v>1006108.1299999999</v>
      </c>
      <c r="G24" s="14">
        <v>8283647.866391331</v>
      </c>
      <c r="H24" s="14"/>
      <c r="I24" s="14"/>
      <c r="J24" s="7">
        <f t="shared" si="0"/>
        <v>11257238.366391331</v>
      </c>
      <c r="L24" s="15"/>
    </row>
    <row r="25" spans="1:12">
      <c r="A25" s="36">
        <v>18</v>
      </c>
      <c r="B25" s="19">
        <v>670021</v>
      </c>
      <c r="C25" s="18" t="s">
        <v>33</v>
      </c>
      <c r="D25" s="14">
        <v>109346.96</v>
      </c>
      <c r="E25" s="14"/>
      <c r="F25" s="14">
        <v>197211.79</v>
      </c>
      <c r="G25" s="14">
        <v>1162201.7614</v>
      </c>
      <c r="H25" s="14"/>
      <c r="I25" s="14"/>
      <c r="J25" s="7">
        <f t="shared" si="0"/>
        <v>1468760.5114</v>
      </c>
      <c r="L25" s="15"/>
    </row>
    <row r="26" spans="1:12">
      <c r="A26" s="36">
        <v>19</v>
      </c>
      <c r="B26" s="19">
        <v>670022</v>
      </c>
      <c r="C26" s="18" t="s">
        <v>34</v>
      </c>
      <c r="D26" s="14">
        <v>2140424.2066666665</v>
      </c>
      <c r="E26" s="14"/>
      <c r="F26" s="14">
        <v>1148102.6800000002</v>
      </c>
      <c r="G26" s="14">
        <v>11427287.223666446</v>
      </c>
      <c r="H26" s="14"/>
      <c r="I26" s="14"/>
      <c r="J26" s="7">
        <f t="shared" si="0"/>
        <v>14715814.110333113</v>
      </c>
      <c r="L26" s="15"/>
    </row>
    <row r="27" spans="1:12" ht="36" customHeight="1">
      <c r="A27" s="36">
        <v>20</v>
      </c>
      <c r="B27" s="19">
        <v>670023</v>
      </c>
      <c r="C27" s="18" t="s">
        <v>35</v>
      </c>
      <c r="D27" s="14">
        <v>1800367.6099999994</v>
      </c>
      <c r="E27" s="14"/>
      <c r="F27" s="14">
        <v>622691.12</v>
      </c>
      <c r="G27" s="14">
        <v>5271420.5471404586</v>
      </c>
      <c r="H27" s="14"/>
      <c r="I27" s="14"/>
      <c r="J27" s="7">
        <f t="shared" si="0"/>
        <v>7694479.2771404581</v>
      </c>
      <c r="L27" s="15"/>
    </row>
    <row r="28" spans="1:12" ht="36" customHeight="1">
      <c r="A28" s="36">
        <v>21</v>
      </c>
      <c r="B28" s="19">
        <v>670024</v>
      </c>
      <c r="C28" s="18" t="s">
        <v>86</v>
      </c>
      <c r="D28" s="14">
        <v>2168713.88</v>
      </c>
      <c r="E28" s="14"/>
      <c r="F28" s="14">
        <v>1398003.2599999998</v>
      </c>
      <c r="G28" s="14">
        <v>11587855.891949059</v>
      </c>
      <c r="H28" s="14"/>
      <c r="I28" s="14"/>
      <c r="J28" s="7">
        <f t="shared" si="0"/>
        <v>15154573.031949058</v>
      </c>
      <c r="L28" s="15"/>
    </row>
    <row r="29" spans="1:12" ht="36" customHeight="1">
      <c r="A29" s="36">
        <v>22</v>
      </c>
      <c r="B29" s="19">
        <v>670026</v>
      </c>
      <c r="C29" s="18" t="s">
        <v>77</v>
      </c>
      <c r="D29" s="14">
        <v>18159240.235000014</v>
      </c>
      <c r="E29" s="14"/>
      <c r="F29" s="14">
        <v>5530363.0500000007</v>
      </c>
      <c r="G29" s="14">
        <v>60271780.489331163</v>
      </c>
      <c r="H29" s="14"/>
      <c r="I29" s="14"/>
      <c r="J29" s="7">
        <f t="shared" si="0"/>
        <v>83961383.774331182</v>
      </c>
      <c r="L29" s="15"/>
    </row>
    <row r="30" spans="1:12" ht="36" customHeight="1">
      <c r="A30" s="36">
        <v>23</v>
      </c>
      <c r="B30" s="19">
        <v>670027</v>
      </c>
      <c r="C30" s="18" t="s">
        <v>38</v>
      </c>
      <c r="D30" s="14">
        <v>155240356.06333297</v>
      </c>
      <c r="E30" s="14"/>
      <c r="F30" s="14">
        <v>21778135.209999982</v>
      </c>
      <c r="G30" s="14">
        <v>245293115.38892663</v>
      </c>
      <c r="H30" s="14"/>
      <c r="I30" s="14"/>
      <c r="J30" s="7">
        <f t="shared" si="0"/>
        <v>422311606.66225958</v>
      </c>
      <c r="L30" s="15"/>
    </row>
    <row r="31" spans="1:12" ht="36" customHeight="1">
      <c r="A31" s="36">
        <v>24</v>
      </c>
      <c r="B31" s="19">
        <v>670028</v>
      </c>
      <c r="C31" s="18" t="s">
        <v>39</v>
      </c>
      <c r="D31" s="14">
        <v>4661077.3216666654</v>
      </c>
      <c r="E31" s="14"/>
      <c r="F31" s="14">
        <v>1095245.3100000003</v>
      </c>
      <c r="G31" s="14">
        <v>9864431.0973006468</v>
      </c>
      <c r="H31" s="14"/>
      <c r="I31" s="14"/>
      <c r="J31" s="7">
        <f t="shared" si="0"/>
        <v>15620753.728967313</v>
      </c>
      <c r="L31" s="15"/>
    </row>
    <row r="32" spans="1:12" ht="21" customHeight="1">
      <c r="A32" s="36">
        <v>25</v>
      </c>
      <c r="B32" s="20">
        <v>670029</v>
      </c>
      <c r="C32" s="21" t="s">
        <v>87</v>
      </c>
      <c r="D32" s="14">
        <v>188788341.2100001</v>
      </c>
      <c r="E32" s="14"/>
      <c r="F32" s="14">
        <v>16399720.16</v>
      </c>
      <c r="G32" s="14">
        <v>228770750.57055983</v>
      </c>
      <c r="H32" s="14"/>
      <c r="I32" s="14"/>
      <c r="J32" s="7">
        <f t="shared" si="0"/>
        <v>433958811.94055992</v>
      </c>
      <c r="L32" s="15"/>
    </row>
    <row r="33" spans="1:12">
      <c r="A33" s="36">
        <v>26</v>
      </c>
      <c r="B33" s="19">
        <v>670030</v>
      </c>
      <c r="C33" s="18" t="s">
        <v>100</v>
      </c>
      <c r="D33" s="14">
        <v>27450031.33166666</v>
      </c>
      <c r="E33" s="14"/>
      <c r="F33" s="14">
        <v>10183071.749999994</v>
      </c>
      <c r="G33" s="14">
        <v>89148950.650635347</v>
      </c>
      <c r="H33" s="14"/>
      <c r="I33" s="14"/>
      <c r="J33" s="7">
        <f t="shared" si="0"/>
        <v>126782053.73230201</v>
      </c>
      <c r="L33" s="15"/>
    </row>
    <row r="34" spans="1:12">
      <c r="A34" s="36">
        <v>27</v>
      </c>
      <c r="B34" s="19">
        <v>670033</v>
      </c>
      <c r="C34" s="18" t="s">
        <v>42</v>
      </c>
      <c r="D34" s="14">
        <v>1861650.0000000002</v>
      </c>
      <c r="E34" s="14"/>
      <c r="F34" s="14">
        <v>499984.81</v>
      </c>
      <c r="G34" s="14">
        <v>3418501.7779834801</v>
      </c>
      <c r="H34" s="14"/>
      <c r="I34" s="14"/>
      <c r="J34" s="7">
        <f t="shared" si="0"/>
        <v>5780136.5879834797</v>
      </c>
      <c r="L34" s="15"/>
    </row>
    <row r="35" spans="1:12" ht="22.5" customHeight="1">
      <c r="A35" s="36">
        <v>28</v>
      </c>
      <c r="B35" s="19">
        <v>670035</v>
      </c>
      <c r="C35" s="18" t="s">
        <v>43</v>
      </c>
      <c r="D35" s="14">
        <v>1133626.45</v>
      </c>
      <c r="E35" s="14"/>
      <c r="F35" s="14">
        <v>548982.77</v>
      </c>
      <c r="G35" s="14">
        <v>2596544.4004000002</v>
      </c>
      <c r="H35" s="14"/>
      <c r="I35" s="14"/>
      <c r="J35" s="7">
        <f t="shared" si="0"/>
        <v>4279153.6204000004</v>
      </c>
      <c r="L35" s="15"/>
    </row>
    <row r="36" spans="1:12" ht="23.25" customHeight="1">
      <c r="A36" s="36">
        <v>29</v>
      </c>
      <c r="B36" s="19">
        <v>670036</v>
      </c>
      <c r="C36" s="18" t="s">
        <v>45</v>
      </c>
      <c r="D36" s="14">
        <v>53166309.265000001</v>
      </c>
      <c r="E36" s="14"/>
      <c r="F36" s="14">
        <v>10004465.24</v>
      </c>
      <c r="G36" s="14">
        <v>97413207.984275803</v>
      </c>
      <c r="H36" s="14"/>
      <c r="I36" s="14"/>
      <c r="J36" s="7">
        <f t="shared" si="0"/>
        <v>160583982.48927581</v>
      </c>
      <c r="L36" s="15"/>
    </row>
    <row r="37" spans="1:12">
      <c r="A37" s="36">
        <v>30</v>
      </c>
      <c r="B37" s="19">
        <v>670037</v>
      </c>
      <c r="C37" s="18" t="s">
        <v>36</v>
      </c>
      <c r="D37" s="14">
        <v>474966.63999999996</v>
      </c>
      <c r="E37" s="14"/>
      <c r="F37" s="14">
        <v>294329.81</v>
      </c>
      <c r="G37" s="14">
        <v>791385.71189999999</v>
      </c>
      <c r="H37" s="14"/>
      <c r="I37" s="14"/>
      <c r="J37" s="7">
        <f t="shared" si="0"/>
        <v>1560682.1618999999</v>
      </c>
      <c r="L37" s="15"/>
    </row>
    <row r="38" spans="1:12">
      <c r="A38" s="36">
        <v>31</v>
      </c>
      <c r="B38" s="19">
        <v>670039</v>
      </c>
      <c r="C38" s="18" t="s">
        <v>19</v>
      </c>
      <c r="D38" s="14">
        <v>0</v>
      </c>
      <c r="E38" s="14"/>
      <c r="F38" s="14">
        <v>7204346.3799999999</v>
      </c>
      <c r="G38" s="14">
        <v>105283872.98118348</v>
      </c>
      <c r="H38" s="14"/>
      <c r="I38" s="14"/>
      <c r="J38" s="7">
        <f t="shared" si="0"/>
        <v>112488219.36118348</v>
      </c>
      <c r="L38" s="15"/>
    </row>
    <row r="39" spans="1:12">
      <c r="A39" s="36">
        <v>32</v>
      </c>
      <c r="B39" s="19">
        <v>670040</v>
      </c>
      <c r="C39" s="18" t="s">
        <v>20</v>
      </c>
      <c r="D39" s="14">
        <v>0</v>
      </c>
      <c r="E39" s="14"/>
      <c r="F39" s="14">
        <v>13679844.180000003</v>
      </c>
      <c r="G39" s="14">
        <v>78679875.895529166</v>
      </c>
      <c r="H39" s="14"/>
      <c r="I39" s="14"/>
      <c r="J39" s="7">
        <f t="shared" si="0"/>
        <v>92359720.075529173</v>
      </c>
      <c r="L39" s="15"/>
    </row>
    <row r="40" spans="1:12">
      <c r="A40" s="36">
        <v>33</v>
      </c>
      <c r="B40" s="19">
        <v>670041</v>
      </c>
      <c r="C40" s="18" t="s">
        <v>21</v>
      </c>
      <c r="D40" s="14">
        <v>0</v>
      </c>
      <c r="E40" s="14"/>
      <c r="F40" s="14">
        <v>5489642.1600000001</v>
      </c>
      <c r="G40" s="14">
        <v>82605456.0815662</v>
      </c>
      <c r="H40" s="14"/>
      <c r="I40" s="14"/>
      <c r="J40" s="7">
        <f t="shared" si="0"/>
        <v>88095098.241566196</v>
      </c>
      <c r="L40" s="15"/>
    </row>
    <row r="41" spans="1:12">
      <c r="A41" s="36">
        <v>34</v>
      </c>
      <c r="B41" s="19">
        <v>670042</v>
      </c>
      <c r="C41" s="18" t="s">
        <v>22</v>
      </c>
      <c r="D41" s="14">
        <v>0</v>
      </c>
      <c r="E41" s="14"/>
      <c r="F41" s="14">
        <v>5539874.8200000003</v>
      </c>
      <c r="G41" s="14">
        <v>50793737.971644424</v>
      </c>
      <c r="H41" s="14"/>
      <c r="I41" s="14"/>
      <c r="J41" s="7">
        <f t="shared" si="0"/>
        <v>56333612.791644424</v>
      </c>
      <c r="L41" s="15"/>
    </row>
    <row r="42" spans="1:12">
      <c r="A42" s="36">
        <v>35</v>
      </c>
      <c r="B42" s="19">
        <v>670043</v>
      </c>
      <c r="C42" s="18" t="s">
        <v>23</v>
      </c>
      <c r="D42" s="14">
        <v>0</v>
      </c>
      <c r="E42" s="14"/>
      <c r="F42" s="14">
        <v>2822563.35</v>
      </c>
      <c r="G42" s="14">
        <v>31430767.863824759</v>
      </c>
      <c r="H42" s="14"/>
      <c r="I42" s="14"/>
      <c r="J42" s="7">
        <f t="shared" si="0"/>
        <v>34253331.213824756</v>
      </c>
      <c r="L42" s="15"/>
    </row>
    <row r="43" spans="1:12" ht="20.25" customHeight="1">
      <c r="A43" s="36">
        <v>36</v>
      </c>
      <c r="B43" s="19">
        <v>670044</v>
      </c>
      <c r="C43" s="18" t="s">
        <v>24</v>
      </c>
      <c r="D43" s="14">
        <v>0</v>
      </c>
      <c r="E43" s="14"/>
      <c r="F43" s="14">
        <v>2119197.7600000002</v>
      </c>
      <c r="G43" s="14">
        <v>24247868.217434246</v>
      </c>
      <c r="H43" s="14"/>
      <c r="I43" s="14"/>
      <c r="J43" s="7">
        <f t="shared" si="0"/>
        <v>26367065.977434248</v>
      </c>
      <c r="L43" s="15"/>
    </row>
    <row r="44" spans="1:12" ht="30" customHeight="1">
      <c r="A44" s="36">
        <v>37</v>
      </c>
      <c r="B44" s="19">
        <v>670045</v>
      </c>
      <c r="C44" s="18" t="s">
        <v>18</v>
      </c>
      <c r="D44" s="14">
        <v>0</v>
      </c>
      <c r="E44" s="14"/>
      <c r="F44" s="14">
        <v>14273314.900000002</v>
      </c>
      <c r="G44" s="14">
        <v>64919114.25539919</v>
      </c>
      <c r="H44" s="14"/>
      <c r="I44" s="14"/>
      <c r="J44" s="7">
        <f t="shared" si="0"/>
        <v>79192429.155399188</v>
      </c>
      <c r="L44" s="15"/>
    </row>
    <row r="45" spans="1:12" ht="19.899999999999999" customHeight="1">
      <c r="A45" s="36">
        <v>38</v>
      </c>
      <c r="B45" s="17">
        <v>670046</v>
      </c>
      <c r="C45" s="18" t="s">
        <v>26</v>
      </c>
      <c r="D45" s="14">
        <v>0</v>
      </c>
      <c r="E45" s="14"/>
      <c r="F45" s="14">
        <v>0</v>
      </c>
      <c r="G45" s="14">
        <v>33454300</v>
      </c>
      <c r="H45" s="14"/>
      <c r="I45" s="14"/>
      <c r="J45" s="7">
        <f t="shared" si="0"/>
        <v>33454300</v>
      </c>
      <c r="L45" s="15"/>
    </row>
    <row r="46" spans="1:12" ht="24.6" customHeight="1">
      <c r="A46" s="36">
        <v>39</v>
      </c>
      <c r="B46" s="17">
        <v>670047</v>
      </c>
      <c r="C46" s="18" t="s">
        <v>27</v>
      </c>
      <c r="D46" s="14">
        <v>0</v>
      </c>
      <c r="E46" s="14"/>
      <c r="F46" s="14">
        <v>0</v>
      </c>
      <c r="G46" s="14">
        <v>25495320</v>
      </c>
      <c r="H46" s="14"/>
      <c r="I46" s="14"/>
      <c r="J46" s="7">
        <f t="shared" si="0"/>
        <v>25495320</v>
      </c>
      <c r="L46" s="15"/>
    </row>
    <row r="47" spans="1:12" ht="33.6" customHeight="1">
      <c r="A47" s="36">
        <v>40</v>
      </c>
      <c r="B47" s="19">
        <v>670048</v>
      </c>
      <c r="C47" s="18" t="s">
        <v>16</v>
      </c>
      <c r="D47" s="14">
        <v>344101503.81499994</v>
      </c>
      <c r="E47" s="14">
        <v>52569255</v>
      </c>
      <c r="F47" s="14">
        <v>17140940.190532725</v>
      </c>
      <c r="G47" s="14">
        <v>65031804.082699999</v>
      </c>
      <c r="H47" s="14"/>
      <c r="I47" s="14"/>
      <c r="J47" s="7">
        <f t="shared" si="0"/>
        <v>426274248.0882327</v>
      </c>
      <c r="L47" s="15"/>
    </row>
    <row r="48" spans="1:12" ht="21" customHeight="1">
      <c r="A48" s="36">
        <v>41</v>
      </c>
      <c r="B48" s="19">
        <v>670049</v>
      </c>
      <c r="C48" s="18" t="s">
        <v>88</v>
      </c>
      <c r="D48" s="14">
        <v>27666632.148333341</v>
      </c>
      <c r="E48" s="14"/>
      <c r="F48" s="14">
        <v>818544.72</v>
      </c>
      <c r="G48" s="14">
        <v>39268305.355099998</v>
      </c>
      <c r="H48" s="14"/>
      <c r="I48" s="14"/>
      <c r="J48" s="7">
        <f t="shared" si="0"/>
        <v>67753482.223433346</v>
      </c>
      <c r="L48" s="15"/>
    </row>
    <row r="49" spans="1:12" ht="21" customHeight="1">
      <c r="A49" s="36">
        <v>42</v>
      </c>
      <c r="B49" s="19">
        <v>670050</v>
      </c>
      <c r="C49" s="18" t="s">
        <v>17</v>
      </c>
      <c r="D49" s="14">
        <v>30159966.080000006</v>
      </c>
      <c r="E49" s="14"/>
      <c r="F49" s="14">
        <v>0</v>
      </c>
      <c r="G49" s="14">
        <v>1552668</v>
      </c>
      <c r="H49" s="14"/>
      <c r="I49" s="14"/>
      <c r="J49" s="7">
        <f t="shared" si="0"/>
        <v>31712634.080000006</v>
      </c>
      <c r="L49" s="15"/>
    </row>
    <row r="50" spans="1:12" ht="21.75" customHeight="1">
      <c r="A50" s="36">
        <v>43</v>
      </c>
      <c r="B50" s="17">
        <v>670051</v>
      </c>
      <c r="C50" s="18" t="s">
        <v>25</v>
      </c>
      <c r="D50" s="14">
        <v>0</v>
      </c>
      <c r="E50" s="14"/>
      <c r="F50" s="14">
        <v>0</v>
      </c>
      <c r="G50" s="14">
        <v>50496630</v>
      </c>
      <c r="H50" s="14"/>
      <c r="I50" s="14"/>
      <c r="J50" s="7">
        <f t="shared" si="0"/>
        <v>50496630</v>
      </c>
      <c r="L50" s="15"/>
    </row>
    <row r="51" spans="1:12" ht="21.75" customHeight="1">
      <c r="A51" s="36">
        <v>44</v>
      </c>
      <c r="B51" s="20">
        <v>670052</v>
      </c>
      <c r="C51" s="21" t="s">
        <v>89</v>
      </c>
      <c r="D51" s="14">
        <v>53001817.649999991</v>
      </c>
      <c r="E51" s="14"/>
      <c r="F51" s="14">
        <v>15094652.640000001</v>
      </c>
      <c r="G51" s="14">
        <v>217896842.11982483</v>
      </c>
      <c r="H51" s="14"/>
      <c r="I51" s="14"/>
      <c r="J51" s="7">
        <f t="shared" si="0"/>
        <v>285993312.40982485</v>
      </c>
      <c r="L51" s="15"/>
    </row>
    <row r="52" spans="1:12" ht="17.25" customHeight="1">
      <c r="A52" s="36">
        <v>45</v>
      </c>
      <c r="B52" s="20">
        <v>670053</v>
      </c>
      <c r="C52" s="21" t="s">
        <v>41</v>
      </c>
      <c r="D52" s="14">
        <v>4575636.6400000006</v>
      </c>
      <c r="E52" s="14"/>
      <c r="F52" s="14">
        <v>3976091.8000000012</v>
      </c>
      <c r="G52" s="14">
        <v>54265270.607465565</v>
      </c>
      <c r="H52" s="14"/>
      <c r="I52" s="14"/>
      <c r="J52" s="7">
        <f t="shared" si="0"/>
        <v>62816999.047465563</v>
      </c>
      <c r="L52" s="15"/>
    </row>
    <row r="53" spans="1:12" ht="18.95" customHeight="1">
      <c r="A53" s="36">
        <v>46</v>
      </c>
      <c r="B53" s="19">
        <v>670054</v>
      </c>
      <c r="C53" s="18" t="s">
        <v>15</v>
      </c>
      <c r="D53" s="14">
        <v>292831201.52999997</v>
      </c>
      <c r="E53" s="14">
        <v>59874272</v>
      </c>
      <c r="F53" s="14">
        <v>0</v>
      </c>
      <c r="G53" s="14">
        <v>30676883.680399999</v>
      </c>
      <c r="H53" s="14"/>
      <c r="I53" s="14"/>
      <c r="J53" s="7">
        <f t="shared" si="0"/>
        <v>323508085.21039999</v>
      </c>
      <c r="L53" s="15"/>
    </row>
    <row r="54" spans="1:12" ht="18.95" customHeight="1">
      <c r="A54" s="36">
        <v>47</v>
      </c>
      <c r="B54" s="17">
        <v>670055</v>
      </c>
      <c r="C54" s="18" t="s">
        <v>48</v>
      </c>
      <c r="D54" s="14">
        <v>0</v>
      </c>
      <c r="E54" s="14"/>
      <c r="F54" s="14">
        <v>0</v>
      </c>
      <c r="G54" s="14">
        <v>1022759.1375</v>
      </c>
      <c r="H54" s="14"/>
      <c r="I54" s="14"/>
      <c r="J54" s="7">
        <f t="shared" si="0"/>
        <v>1022759.1375</v>
      </c>
      <c r="L54" s="15"/>
    </row>
    <row r="55" spans="1:12" ht="19.5" customHeight="1">
      <c r="A55" s="36">
        <v>48</v>
      </c>
      <c r="B55" s="19">
        <v>670056</v>
      </c>
      <c r="C55" s="18" t="s">
        <v>46</v>
      </c>
      <c r="D55" s="14">
        <v>0</v>
      </c>
      <c r="E55" s="14"/>
      <c r="F55" s="14">
        <v>196580.57</v>
      </c>
      <c r="G55" s="14">
        <v>2268600.9265999999</v>
      </c>
      <c r="H55" s="14"/>
      <c r="I55" s="14"/>
      <c r="J55" s="7">
        <f t="shared" si="0"/>
        <v>2465181.4965999997</v>
      </c>
      <c r="L55" s="15"/>
    </row>
    <row r="56" spans="1:12" ht="30.6" customHeight="1">
      <c r="A56" s="36">
        <v>49</v>
      </c>
      <c r="B56" s="19">
        <v>670057</v>
      </c>
      <c r="C56" s="18" t="s">
        <v>90</v>
      </c>
      <c r="D56" s="14">
        <v>144684300.31</v>
      </c>
      <c r="E56" s="14">
        <v>21556547</v>
      </c>
      <c r="F56" s="14">
        <v>13697641.069999995</v>
      </c>
      <c r="G56" s="14">
        <v>35459600.490672715</v>
      </c>
      <c r="H56" s="14"/>
      <c r="I56" s="14"/>
      <c r="J56" s="7">
        <f t="shared" si="0"/>
        <v>193841541.8706727</v>
      </c>
      <c r="L56" s="15"/>
    </row>
    <row r="57" spans="1:12" ht="30" customHeight="1">
      <c r="A57" s="36">
        <v>50</v>
      </c>
      <c r="B57" s="19">
        <v>670059</v>
      </c>
      <c r="C57" s="18" t="s">
        <v>13</v>
      </c>
      <c r="D57" s="14">
        <v>36446786.960000001</v>
      </c>
      <c r="E57" s="14"/>
      <c r="F57" s="14">
        <v>0</v>
      </c>
      <c r="G57" s="14">
        <v>4231330.0076000001</v>
      </c>
      <c r="H57" s="14"/>
      <c r="I57" s="14"/>
      <c r="J57" s="7">
        <f t="shared" si="0"/>
        <v>40678116.967600003</v>
      </c>
      <c r="L57" s="15"/>
    </row>
    <row r="58" spans="1:12" ht="23.45" customHeight="1">
      <c r="A58" s="36">
        <v>51</v>
      </c>
      <c r="B58" s="19">
        <v>670062</v>
      </c>
      <c r="C58" s="18" t="s">
        <v>49</v>
      </c>
      <c r="D58" s="14">
        <v>0</v>
      </c>
      <c r="E58" s="14"/>
      <c r="F58" s="14">
        <v>0</v>
      </c>
      <c r="G58" s="14">
        <v>707727.66390000004</v>
      </c>
      <c r="H58" s="14"/>
      <c r="I58" s="14"/>
      <c r="J58" s="7">
        <f t="shared" si="0"/>
        <v>707727.66390000004</v>
      </c>
      <c r="L58" s="15"/>
    </row>
    <row r="59" spans="1:12" ht="22.5" customHeight="1">
      <c r="A59" s="36">
        <v>52</v>
      </c>
      <c r="B59" s="19">
        <v>670065</v>
      </c>
      <c r="C59" s="18" t="s">
        <v>50</v>
      </c>
      <c r="D59" s="14">
        <v>0</v>
      </c>
      <c r="E59" s="14"/>
      <c r="F59" s="14">
        <v>1674241.2200000002</v>
      </c>
      <c r="G59" s="14">
        <v>844914.86</v>
      </c>
      <c r="H59" s="14"/>
      <c r="I59" s="14"/>
      <c r="J59" s="7">
        <f t="shared" si="0"/>
        <v>2519156.08</v>
      </c>
      <c r="L59" s="15"/>
    </row>
    <row r="60" spans="1:12" ht="18.95" customHeight="1">
      <c r="A60" s="36">
        <v>53</v>
      </c>
      <c r="B60" s="17">
        <v>670066</v>
      </c>
      <c r="C60" s="18" t="s">
        <v>14</v>
      </c>
      <c r="D60" s="14">
        <v>0</v>
      </c>
      <c r="E60" s="14"/>
      <c r="F60" s="14">
        <v>0</v>
      </c>
      <c r="G60" s="14">
        <v>0</v>
      </c>
      <c r="H60" s="14">
        <v>415208670.3100853</v>
      </c>
      <c r="I60" s="14"/>
      <c r="J60" s="7">
        <f t="shared" si="0"/>
        <v>415208670.3100853</v>
      </c>
      <c r="L60" s="15"/>
    </row>
    <row r="61" spans="1:12" ht="32.25" customHeight="1">
      <c r="A61" s="36">
        <v>54</v>
      </c>
      <c r="B61" s="19">
        <v>670067</v>
      </c>
      <c r="C61" s="18" t="s">
        <v>51</v>
      </c>
      <c r="D61" s="14">
        <v>1868967.0099999998</v>
      </c>
      <c r="E61" s="14"/>
      <c r="F61" s="14">
        <v>3856767.36</v>
      </c>
      <c r="G61" s="14">
        <v>8315022.2353999997</v>
      </c>
      <c r="H61" s="14"/>
      <c r="I61" s="14"/>
      <c r="J61" s="7">
        <f t="shared" si="0"/>
        <v>14040756.6054</v>
      </c>
      <c r="L61" s="15"/>
    </row>
    <row r="62" spans="1:12">
      <c r="A62" s="36">
        <v>55</v>
      </c>
      <c r="B62" s="22">
        <v>670068</v>
      </c>
      <c r="C62" s="18" t="s">
        <v>53</v>
      </c>
      <c r="D62" s="14">
        <v>0</v>
      </c>
      <c r="E62" s="14"/>
      <c r="F62" s="14">
        <v>3868654.66</v>
      </c>
      <c r="G62" s="14">
        <v>0</v>
      </c>
      <c r="H62" s="14"/>
      <c r="I62" s="14"/>
      <c r="J62" s="7">
        <f t="shared" si="0"/>
        <v>3868654.66</v>
      </c>
      <c r="L62" s="15"/>
    </row>
    <row r="63" spans="1:12" ht="26.25" customHeight="1">
      <c r="A63" s="36">
        <v>56</v>
      </c>
      <c r="B63" s="22">
        <v>670070</v>
      </c>
      <c r="C63" s="23" t="s">
        <v>52</v>
      </c>
      <c r="D63" s="14">
        <v>0</v>
      </c>
      <c r="E63" s="14"/>
      <c r="F63" s="14">
        <v>0</v>
      </c>
      <c r="G63" s="14">
        <v>3917148.2300999998</v>
      </c>
      <c r="H63" s="14"/>
      <c r="I63" s="14"/>
      <c r="J63" s="7">
        <f t="shared" si="0"/>
        <v>3917148.2300999998</v>
      </c>
      <c r="L63" s="15"/>
    </row>
    <row r="64" spans="1:12" ht="18" customHeight="1">
      <c r="A64" s="36">
        <v>57</v>
      </c>
      <c r="B64" s="22">
        <v>670072</v>
      </c>
      <c r="C64" s="18" t="s">
        <v>54</v>
      </c>
      <c r="D64" s="14">
        <v>0</v>
      </c>
      <c r="E64" s="14"/>
      <c r="F64" s="14">
        <v>5858791.0300000003</v>
      </c>
      <c r="G64" s="14">
        <v>0</v>
      </c>
      <c r="H64" s="14"/>
      <c r="I64" s="14"/>
      <c r="J64" s="7">
        <f t="shared" si="0"/>
        <v>5858791.0300000003</v>
      </c>
      <c r="L64" s="15"/>
    </row>
    <row r="65" spans="1:12">
      <c r="A65" s="36">
        <v>58</v>
      </c>
      <c r="B65" s="17">
        <v>670081</v>
      </c>
      <c r="C65" s="24" t="s">
        <v>59</v>
      </c>
      <c r="D65" s="14">
        <v>0</v>
      </c>
      <c r="E65" s="14"/>
      <c r="F65" s="14">
        <v>0</v>
      </c>
      <c r="G65" s="14">
        <v>3765500</v>
      </c>
      <c r="H65" s="14"/>
      <c r="I65" s="14"/>
      <c r="J65" s="7">
        <f t="shared" si="0"/>
        <v>3765500</v>
      </c>
      <c r="L65" s="15"/>
    </row>
    <row r="66" spans="1:12">
      <c r="A66" s="36">
        <v>59</v>
      </c>
      <c r="B66" s="19">
        <v>670082</v>
      </c>
      <c r="C66" s="24" t="s">
        <v>58</v>
      </c>
      <c r="D66" s="14">
        <v>0</v>
      </c>
      <c r="E66" s="14"/>
      <c r="F66" s="14">
        <v>0</v>
      </c>
      <c r="G66" s="14">
        <v>9511525</v>
      </c>
      <c r="H66" s="14"/>
      <c r="I66" s="14"/>
      <c r="J66" s="7">
        <f t="shared" si="0"/>
        <v>9511525</v>
      </c>
      <c r="L66" s="15"/>
    </row>
    <row r="67" spans="1:12">
      <c r="A67" s="36">
        <v>60</v>
      </c>
      <c r="B67" s="17">
        <v>670084</v>
      </c>
      <c r="C67" s="18" t="s">
        <v>55</v>
      </c>
      <c r="D67" s="14">
        <v>0</v>
      </c>
      <c r="E67" s="14"/>
      <c r="F67" s="14">
        <v>68953488.306773096</v>
      </c>
      <c r="G67" s="14">
        <v>5647.6468999999997</v>
      </c>
      <c r="H67" s="14"/>
      <c r="I67" s="14"/>
      <c r="J67" s="7">
        <f t="shared" si="0"/>
        <v>68959135.953673095</v>
      </c>
      <c r="L67" s="15"/>
    </row>
    <row r="68" spans="1:12">
      <c r="A68" s="36">
        <v>61</v>
      </c>
      <c r="B68" s="19">
        <v>670085</v>
      </c>
      <c r="C68" s="24" t="s">
        <v>91</v>
      </c>
      <c r="D68" s="14">
        <v>0</v>
      </c>
      <c r="E68" s="14"/>
      <c r="F68" s="14">
        <v>0</v>
      </c>
      <c r="G68" s="14">
        <v>1811945</v>
      </c>
      <c r="H68" s="14"/>
      <c r="I68" s="14"/>
      <c r="J68" s="7">
        <f t="shared" si="0"/>
        <v>1811945</v>
      </c>
      <c r="L68" s="15"/>
    </row>
    <row r="69" spans="1:12">
      <c r="A69" s="36">
        <v>62</v>
      </c>
      <c r="B69" s="19">
        <v>670090</v>
      </c>
      <c r="C69" s="18" t="s">
        <v>92</v>
      </c>
      <c r="D69" s="14">
        <v>0</v>
      </c>
      <c r="E69" s="14"/>
      <c r="F69" s="14">
        <v>42794140.818000004</v>
      </c>
      <c r="G69" s="14">
        <v>0</v>
      </c>
      <c r="H69" s="14"/>
      <c r="I69" s="14"/>
      <c r="J69" s="7">
        <f t="shared" si="0"/>
        <v>42794140.818000004</v>
      </c>
      <c r="L69" s="15"/>
    </row>
    <row r="70" spans="1:12" ht="21.75" customHeight="1">
      <c r="A70" s="36">
        <v>63</v>
      </c>
      <c r="B70" s="19">
        <v>670097</v>
      </c>
      <c r="C70" s="18" t="s">
        <v>57</v>
      </c>
      <c r="D70" s="14">
        <v>0</v>
      </c>
      <c r="E70" s="14"/>
      <c r="F70" s="14">
        <v>1218438.8399999999</v>
      </c>
      <c r="G70" s="14">
        <v>5878599.3166000005</v>
      </c>
      <c r="H70" s="14"/>
      <c r="I70" s="14"/>
      <c r="J70" s="7">
        <f t="shared" si="0"/>
        <v>7097038.1566000003</v>
      </c>
      <c r="L70" s="15"/>
    </row>
    <row r="71" spans="1:12">
      <c r="A71" s="36">
        <v>64</v>
      </c>
      <c r="B71" s="19">
        <v>670099</v>
      </c>
      <c r="C71" s="18" t="s">
        <v>56</v>
      </c>
      <c r="D71" s="14">
        <v>0</v>
      </c>
      <c r="E71" s="14"/>
      <c r="F71" s="14">
        <v>3403750.0499999989</v>
      </c>
      <c r="G71" s="14">
        <v>33112768.33295225</v>
      </c>
      <c r="H71" s="14"/>
      <c r="I71" s="14"/>
      <c r="J71" s="7">
        <f t="shared" si="0"/>
        <v>36516518.382952251</v>
      </c>
      <c r="L71" s="15"/>
    </row>
    <row r="72" spans="1:12" ht="22.5" customHeight="1">
      <c r="A72" s="36">
        <v>65</v>
      </c>
      <c r="B72" s="17">
        <v>670104</v>
      </c>
      <c r="C72" s="24" t="s">
        <v>60</v>
      </c>
      <c r="D72" s="14">
        <v>0</v>
      </c>
      <c r="E72" s="14"/>
      <c r="F72" s="14">
        <v>0</v>
      </c>
      <c r="G72" s="14">
        <v>30361.2392</v>
      </c>
      <c r="H72" s="14"/>
      <c r="I72" s="14"/>
      <c r="J72" s="7">
        <f t="shared" si="0"/>
        <v>30361.2392</v>
      </c>
      <c r="L72" s="15"/>
    </row>
    <row r="73" spans="1:12" ht="31.5">
      <c r="A73" s="36">
        <v>66</v>
      </c>
      <c r="B73" s="25">
        <v>670106</v>
      </c>
      <c r="C73" s="26" t="s">
        <v>63</v>
      </c>
      <c r="D73" s="14">
        <v>0</v>
      </c>
      <c r="E73" s="14"/>
      <c r="F73" s="14">
        <v>0</v>
      </c>
      <c r="G73" s="14">
        <v>42700.659</v>
      </c>
      <c r="H73" s="14"/>
      <c r="I73" s="14"/>
      <c r="J73" s="7">
        <f t="shared" ref="J73:J92" si="1">D73+F73+G73+H73+I73</f>
        <v>42700.659</v>
      </c>
      <c r="L73" s="15"/>
    </row>
    <row r="74" spans="1:12" ht="22.15" customHeight="1">
      <c r="A74" s="36">
        <v>67</v>
      </c>
      <c r="B74" s="25">
        <v>670107</v>
      </c>
      <c r="C74" s="27" t="s">
        <v>94</v>
      </c>
      <c r="D74" s="14">
        <v>0</v>
      </c>
      <c r="E74" s="14"/>
      <c r="F74" s="14">
        <v>0</v>
      </c>
      <c r="G74" s="14">
        <v>0</v>
      </c>
      <c r="H74" s="14"/>
      <c r="I74" s="14"/>
      <c r="J74" s="7">
        <f t="shared" si="1"/>
        <v>0</v>
      </c>
      <c r="L74" s="15"/>
    </row>
    <row r="75" spans="1:12">
      <c r="A75" s="36">
        <v>68</v>
      </c>
      <c r="B75" s="22">
        <v>670121</v>
      </c>
      <c r="C75" s="24" t="s">
        <v>61</v>
      </c>
      <c r="D75" s="14">
        <v>0</v>
      </c>
      <c r="E75" s="14"/>
      <c r="F75" s="14">
        <v>0</v>
      </c>
      <c r="G75" s="14">
        <v>398866.58999999997</v>
      </c>
      <c r="H75" s="14"/>
      <c r="I75" s="14"/>
      <c r="J75" s="7">
        <f t="shared" si="1"/>
        <v>398866.58999999997</v>
      </c>
      <c r="L75" s="15"/>
    </row>
    <row r="76" spans="1:12" ht="21" customHeight="1">
      <c r="A76" s="36">
        <v>69</v>
      </c>
      <c r="B76" s="22">
        <v>670123</v>
      </c>
      <c r="C76" s="24" t="s">
        <v>62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  <c r="L76" s="15"/>
    </row>
    <row r="77" spans="1:12" ht="42.75" customHeight="1">
      <c r="A77" s="36">
        <v>70</v>
      </c>
      <c r="B77" s="25">
        <v>670125</v>
      </c>
      <c r="C77" s="24" t="s">
        <v>95</v>
      </c>
      <c r="D77" s="14">
        <v>0</v>
      </c>
      <c r="E77" s="14"/>
      <c r="F77" s="14">
        <v>20151753.16</v>
      </c>
      <c r="G77" s="14">
        <v>0</v>
      </c>
      <c r="H77" s="14"/>
      <c r="I77" s="14"/>
      <c r="J77" s="7">
        <f t="shared" si="1"/>
        <v>20151753.16</v>
      </c>
      <c r="L77" s="15"/>
    </row>
    <row r="78" spans="1:12">
      <c r="A78" s="36">
        <v>71</v>
      </c>
      <c r="B78" s="22">
        <v>670129</v>
      </c>
      <c r="C78" s="26" t="s">
        <v>76</v>
      </c>
      <c r="D78" s="14">
        <v>0</v>
      </c>
      <c r="E78" s="14"/>
      <c r="F78" s="14">
        <v>14322320.25270432</v>
      </c>
      <c r="G78" s="14">
        <v>0</v>
      </c>
      <c r="H78" s="14"/>
      <c r="I78" s="14"/>
      <c r="J78" s="7">
        <f t="shared" si="1"/>
        <v>14322320.25270432</v>
      </c>
      <c r="L78" s="15"/>
    </row>
    <row r="79" spans="1:12">
      <c r="A79" s="36">
        <v>72</v>
      </c>
      <c r="B79" s="22">
        <v>670131</v>
      </c>
      <c r="C79" s="26" t="s">
        <v>96</v>
      </c>
      <c r="D79" s="14">
        <v>0</v>
      </c>
      <c r="E79" s="14"/>
      <c r="F79" s="14">
        <v>0</v>
      </c>
      <c r="G79" s="14">
        <v>149680.70000000001</v>
      </c>
      <c r="H79" s="14"/>
      <c r="I79" s="14"/>
      <c r="J79" s="7">
        <f t="shared" si="1"/>
        <v>149680.70000000001</v>
      </c>
      <c r="L79" s="15"/>
    </row>
    <row r="80" spans="1:12">
      <c r="A80" s="36">
        <v>73</v>
      </c>
      <c r="B80" s="22">
        <v>670134</v>
      </c>
      <c r="C80" s="26" t="s">
        <v>64</v>
      </c>
      <c r="D80" s="14">
        <v>0</v>
      </c>
      <c r="E80" s="14"/>
      <c r="F80" s="14">
        <v>0</v>
      </c>
      <c r="G80" s="14">
        <v>0</v>
      </c>
      <c r="H80" s="14"/>
      <c r="I80" s="14"/>
      <c r="J80" s="7">
        <f t="shared" si="1"/>
        <v>0</v>
      </c>
      <c r="L80" s="15"/>
    </row>
    <row r="81" spans="1:12">
      <c r="A81" s="36">
        <v>74</v>
      </c>
      <c r="B81" s="22">
        <v>670136</v>
      </c>
      <c r="C81" s="26" t="s">
        <v>66</v>
      </c>
      <c r="D81" s="14">
        <v>0</v>
      </c>
      <c r="E81" s="14"/>
      <c r="F81" s="14">
        <v>2853965.1</v>
      </c>
      <c r="G81" s="14">
        <v>10083226.88657916</v>
      </c>
      <c r="H81" s="14"/>
      <c r="I81" s="14"/>
      <c r="J81" s="7">
        <f t="shared" si="1"/>
        <v>12937191.986579159</v>
      </c>
      <c r="L81" s="15"/>
    </row>
    <row r="82" spans="1:12">
      <c r="A82" s="36">
        <v>75</v>
      </c>
      <c r="B82" s="22">
        <v>670139</v>
      </c>
      <c r="C82" s="26" t="s">
        <v>65</v>
      </c>
      <c r="D82" s="14">
        <v>0</v>
      </c>
      <c r="E82" s="14"/>
      <c r="F82" s="14">
        <v>0</v>
      </c>
      <c r="G82" s="14">
        <v>12649743</v>
      </c>
      <c r="H82" s="14"/>
      <c r="I82" s="14"/>
      <c r="J82" s="7">
        <f t="shared" si="1"/>
        <v>12649743</v>
      </c>
      <c r="L82" s="15"/>
    </row>
    <row r="83" spans="1:12" ht="23.25" customHeight="1">
      <c r="A83" s="36">
        <v>76</v>
      </c>
      <c r="B83" s="28">
        <v>670141</v>
      </c>
      <c r="C83" s="26" t="s">
        <v>71</v>
      </c>
      <c r="D83" s="14">
        <v>0</v>
      </c>
      <c r="E83" s="14"/>
      <c r="F83" s="14">
        <v>0</v>
      </c>
      <c r="G83" s="14">
        <v>7104941.6600000001</v>
      </c>
      <c r="H83" s="14"/>
      <c r="I83" s="14"/>
      <c r="J83" s="7">
        <f t="shared" si="1"/>
        <v>7104941.6600000001</v>
      </c>
      <c r="L83" s="15"/>
    </row>
    <row r="84" spans="1:12" ht="21" customHeight="1">
      <c r="A84" s="36">
        <v>77</v>
      </c>
      <c r="B84" s="22">
        <v>670143</v>
      </c>
      <c r="C84" s="26" t="s">
        <v>67</v>
      </c>
      <c r="D84" s="14">
        <v>0</v>
      </c>
      <c r="E84" s="14"/>
      <c r="F84" s="14">
        <v>0</v>
      </c>
      <c r="G84" s="14">
        <v>0</v>
      </c>
      <c r="H84" s="14"/>
      <c r="I84" s="14"/>
      <c r="J84" s="7">
        <f t="shared" si="1"/>
        <v>0</v>
      </c>
      <c r="L84" s="15"/>
    </row>
    <row r="85" spans="1:12">
      <c r="A85" s="36">
        <v>78</v>
      </c>
      <c r="B85" s="17">
        <v>670145</v>
      </c>
      <c r="C85" s="29" t="s">
        <v>68</v>
      </c>
      <c r="D85" s="14">
        <v>0</v>
      </c>
      <c r="E85" s="14"/>
      <c r="F85" s="14">
        <v>0</v>
      </c>
      <c r="G85" s="14">
        <v>3474736</v>
      </c>
      <c r="H85" s="14"/>
      <c r="I85" s="14"/>
      <c r="J85" s="7">
        <f t="shared" si="1"/>
        <v>3474736</v>
      </c>
      <c r="L85" s="15"/>
    </row>
    <row r="86" spans="1:12">
      <c r="A86" s="36">
        <v>79</v>
      </c>
      <c r="B86" s="17">
        <v>670147</v>
      </c>
      <c r="C86" s="29" t="s">
        <v>70</v>
      </c>
      <c r="D86" s="14">
        <v>48892762.57</v>
      </c>
      <c r="E86" s="14"/>
      <c r="F86" s="14">
        <v>0</v>
      </c>
      <c r="G86" s="14">
        <v>1508437</v>
      </c>
      <c r="H86" s="14"/>
      <c r="I86" s="14"/>
      <c r="J86" s="7">
        <f t="shared" si="1"/>
        <v>50401199.57</v>
      </c>
      <c r="L86" s="15"/>
    </row>
    <row r="87" spans="1:12">
      <c r="A87" s="36">
        <v>80</v>
      </c>
      <c r="B87" s="17">
        <v>670148</v>
      </c>
      <c r="C87" s="30" t="s">
        <v>97</v>
      </c>
      <c r="D87" s="14">
        <v>7172108.1599999992</v>
      </c>
      <c r="E87" s="14"/>
      <c r="F87" s="14">
        <v>0</v>
      </c>
      <c r="G87" s="14">
        <v>0</v>
      </c>
      <c r="H87" s="14"/>
      <c r="I87" s="14"/>
      <c r="J87" s="7">
        <f t="shared" si="1"/>
        <v>7172108.1599999992</v>
      </c>
      <c r="L87" s="15"/>
    </row>
    <row r="88" spans="1:12">
      <c r="A88" s="36">
        <v>81</v>
      </c>
      <c r="B88" s="17">
        <v>670150</v>
      </c>
      <c r="C88" s="29" t="s">
        <v>72</v>
      </c>
      <c r="D88" s="14">
        <v>0</v>
      </c>
      <c r="E88" s="14"/>
      <c r="F88" s="14">
        <v>0</v>
      </c>
      <c r="G88" s="14">
        <v>0</v>
      </c>
      <c r="H88" s="14"/>
      <c r="I88" s="14"/>
      <c r="J88" s="7">
        <f t="shared" si="1"/>
        <v>0</v>
      </c>
      <c r="L88" s="15"/>
    </row>
    <row r="89" spans="1:12">
      <c r="A89" s="36">
        <v>82</v>
      </c>
      <c r="B89" s="17">
        <v>670152</v>
      </c>
      <c r="C89" s="29" t="s">
        <v>73</v>
      </c>
      <c r="D89" s="14">
        <v>0</v>
      </c>
      <c r="E89" s="14"/>
      <c r="F89" s="14">
        <v>0</v>
      </c>
      <c r="G89" s="14">
        <v>0</v>
      </c>
      <c r="H89" s="14"/>
      <c r="I89" s="14"/>
      <c r="J89" s="7">
        <f t="shared" si="1"/>
        <v>0</v>
      </c>
      <c r="L89" s="15"/>
    </row>
    <row r="90" spans="1:12">
      <c r="A90" s="36">
        <v>83</v>
      </c>
      <c r="B90" s="17">
        <v>670155</v>
      </c>
      <c r="C90" s="29" t="s">
        <v>98</v>
      </c>
      <c r="D90" s="14">
        <v>0</v>
      </c>
      <c r="E90" s="14"/>
      <c r="F90" s="14">
        <v>7691401.4399999995</v>
      </c>
      <c r="G90" s="14">
        <v>0</v>
      </c>
      <c r="H90" s="14"/>
      <c r="I90" s="14"/>
      <c r="J90" s="7">
        <f t="shared" si="1"/>
        <v>7691401.4399999995</v>
      </c>
      <c r="L90" s="15"/>
    </row>
    <row r="91" spans="1:12" ht="30">
      <c r="A91" s="36">
        <v>84</v>
      </c>
      <c r="B91" s="17">
        <v>670156</v>
      </c>
      <c r="C91" s="24" t="s">
        <v>93</v>
      </c>
      <c r="D91" s="14">
        <v>0</v>
      </c>
      <c r="E91" s="14"/>
      <c r="F91" s="14"/>
      <c r="G91" s="14">
        <v>4196392</v>
      </c>
      <c r="H91" s="14"/>
      <c r="I91" s="14"/>
      <c r="J91" s="7">
        <f t="shared" si="1"/>
        <v>4196392</v>
      </c>
      <c r="L91" s="15"/>
    </row>
    <row r="92" spans="1:12" ht="29.25" customHeight="1">
      <c r="A92" s="36">
        <v>85</v>
      </c>
      <c r="B92" s="19">
        <v>670157</v>
      </c>
      <c r="C92" s="18" t="s">
        <v>99</v>
      </c>
      <c r="D92" s="14">
        <v>202117751.61666682</v>
      </c>
      <c r="E92" s="14"/>
      <c r="F92" s="14">
        <v>20961752.240000006</v>
      </c>
      <c r="G92" s="14">
        <v>275404981.69361913</v>
      </c>
      <c r="H92" s="14"/>
      <c r="I92" s="14"/>
      <c r="J92" s="7">
        <f t="shared" si="1"/>
        <v>498484485.55028594</v>
      </c>
      <c r="L92" s="15"/>
    </row>
    <row r="93" spans="1:12">
      <c r="A93" s="36"/>
      <c r="B93" s="31"/>
      <c r="C93" s="11" t="s">
        <v>69</v>
      </c>
      <c r="D93" s="7">
        <f>SUM(D8:D92)</f>
        <v>2782281845.2066679</v>
      </c>
      <c r="E93" s="7">
        <f t="shared" ref="E93:J93" si="2">SUM(E8:E92)</f>
        <v>335073270</v>
      </c>
      <c r="F93" s="7">
        <f t="shared" si="2"/>
        <v>754656583.65801013</v>
      </c>
      <c r="G93" s="7">
        <f t="shared" si="2"/>
        <v>2745919490.3675289</v>
      </c>
      <c r="H93" s="7">
        <f t="shared" si="2"/>
        <v>434644686.56596923</v>
      </c>
      <c r="I93" s="7">
        <f t="shared" ref="I93" si="3">SUM(I8:I92)</f>
        <v>7532180</v>
      </c>
      <c r="J93" s="7">
        <f t="shared" si="2"/>
        <v>6725034785.7981768</v>
      </c>
      <c r="L93" s="15"/>
    </row>
    <row r="94" spans="1:12">
      <c r="H94" s="15"/>
      <c r="I94" s="15"/>
      <c r="J94" s="9"/>
    </row>
    <row r="95" spans="1:12">
      <c r="D95" s="15"/>
      <c r="E95" s="15"/>
      <c r="F95" s="15"/>
      <c r="G95" s="15"/>
      <c r="H95" s="15"/>
      <c r="I95" s="15"/>
      <c r="J95" s="15"/>
    </row>
    <row r="96" spans="1:12">
      <c r="E96" s="15"/>
      <c r="J96" s="9"/>
    </row>
    <row r="97" spans="10:10">
      <c r="J97" s="9"/>
    </row>
    <row r="98" spans="10:10">
      <c r="J98" s="9"/>
    </row>
    <row r="99" spans="10:10">
      <c r="J99" s="9"/>
    </row>
    <row r="100" spans="10:10">
      <c r="J100" s="9"/>
    </row>
    <row r="101" spans="10:10">
      <c r="J101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2023-06-30T11:48:56Z</cp:lastPrinted>
  <dcterms:created xsi:type="dcterms:W3CDTF">2021-07-01T15:06:33Z</dcterms:created>
  <dcterms:modified xsi:type="dcterms:W3CDTF">2023-09-29T13:26:08Z</dcterms:modified>
</cp:coreProperties>
</file>