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25" windowHeight="11025" tabRatio="833"/>
  </bookViews>
  <sheets>
    <sheet name="5.1" sheetId="6" r:id="rId1"/>
  </sheets>
  <definedNames>
    <definedName name="_xlnm.Print_Titles" localSheetId="0">'5.1'!#REF!</definedName>
  </definedNames>
  <calcPr calcId="125725"/>
</workbook>
</file>

<file path=xl/calcChain.xml><?xml version="1.0" encoding="utf-8"?>
<calcChain xmlns="http://schemas.openxmlformats.org/spreadsheetml/2006/main">
  <c r="E15" i="6"/>
  <c r="F15"/>
  <c r="G15" s="1"/>
  <c r="E16"/>
  <c r="F16"/>
  <c r="F14"/>
  <c r="E14"/>
  <c r="E9"/>
  <c r="G9" s="1"/>
  <c r="F9"/>
  <c r="E10"/>
  <c r="F10"/>
  <c r="E11"/>
  <c r="G11" s="1"/>
  <c r="F11"/>
  <c r="E12"/>
  <c r="F12"/>
  <c r="F8"/>
  <c r="E8"/>
  <c r="F7" l="1"/>
  <c r="G14"/>
  <c r="E13"/>
  <c r="G16"/>
  <c r="F13"/>
  <c r="G13"/>
  <c r="G12"/>
  <c r="G8"/>
  <c r="G10"/>
  <c r="E7"/>
  <c r="E17" s="1"/>
  <c r="F17" l="1"/>
  <c r="G7"/>
  <c r="G17" s="1"/>
  <c r="D13" l="1"/>
  <c r="D7"/>
  <c r="D17" s="1"/>
</calcChain>
</file>

<file path=xl/sharedStrings.xml><?xml version="1.0" encoding="utf-8"?>
<sst xmlns="http://schemas.openxmlformats.org/spreadsheetml/2006/main" count="22" uniqueCount="19">
  <si>
    <t>Медицинские организации</t>
  </si>
  <si>
    <t xml:space="preserve">ИТОГО </t>
  </si>
  <si>
    <t>Всего</t>
  </si>
  <si>
    <t xml:space="preserve">Приложение №5.1 </t>
  </si>
  <si>
    <t>№ п/п</t>
  </si>
  <si>
    <t>Смоленский  филиал АО «Страховая компания «СОГАЗ-Мед»</t>
  </si>
  <si>
    <t>Филиал АО "МАКС-М" в г.Смоленске</t>
  </si>
  <si>
    <t>Филиал ООО «Капитал Медицинское Страхование" в Смоленской области</t>
  </si>
  <si>
    <t xml:space="preserve"> Утверждено на заседании Комиссии по разработке Территориальной программы ОМС от 31.03.2023</t>
  </si>
  <si>
    <t>в редакции от ""  2023 года</t>
  </si>
  <si>
    <t>Реестровый номер</t>
  </si>
  <si>
    <t>Объемы оказания скорой специализированной медицинской помощи выездными экстренными консультативными бригадами на 2023 год</t>
  </si>
  <si>
    <t>ОГБУЗ "Смоленская областная клиническая больница" (вызовов, из них:)</t>
  </si>
  <si>
    <t>вызов специализированной скорой медицинской помощи экстренной консультативной бригады</t>
  </si>
  <si>
    <t>ОГБУЗ "Смоленская областная детская клиническая  больница" (вызовов, из них:)</t>
  </si>
  <si>
    <t>вызов специализированной скорой медицинской помощи экстренной бригады (до 100 км)</t>
  </si>
  <si>
    <t>вызов специализированной скорой медицинской помощи экстренной бригады (от 100 км до 250 км)</t>
  </si>
  <si>
    <t>вызов специализированной скорой медицинской помощи экстренной бригады (от 250 км до 500 км)</t>
  </si>
  <si>
    <t>вызов специализированной скорой медицинской помощи экстренной бригады (свыше 500 км)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</si>
</sst>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10">
    <xf numFmtId="0" fontId="0" fillId="0" borderId="0"/>
    <xf numFmtId="0" fontId="4" fillId="0" borderId="0"/>
    <xf numFmtId="0" fontId="7" fillId="0" borderId="0"/>
    <xf numFmtId="0" fontId="8" fillId="0" borderId="0"/>
    <xf numFmtId="0" fontId="8" fillId="0" borderId="0"/>
    <xf numFmtId="0" fontId="9" fillId="0" borderId="0"/>
    <xf numFmtId="0" fontId="1" fillId="0" borderId="0"/>
    <xf numFmtId="9" fontId="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0" fillId="0" borderId="0" xfId="0" applyFill="1"/>
    <xf numFmtId="49" fontId="10" fillId="2" borderId="2" xfId="1" applyNumberFormat="1" applyFont="1" applyFill="1" applyBorder="1" applyAlignment="1" applyProtection="1">
      <alignment horizontal="left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1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1" fontId="13" fillId="0" borderId="3" xfId="1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49" fontId="12" fillId="3" borderId="2" xfId="0" applyNumberFormat="1" applyFont="1" applyFill="1" applyBorder="1" applyAlignment="1">
      <alignment vertical="center" wrapText="1"/>
    </xf>
    <xf numFmtId="1" fontId="5" fillId="0" borderId="2" xfId="1" applyNumberFormat="1" applyFont="1" applyFill="1" applyBorder="1" applyAlignment="1" applyProtection="1">
      <alignment horizontal="center" vertical="center" wrapText="1"/>
    </xf>
    <xf numFmtId="1" fontId="13" fillId="0" borderId="2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1" fontId="5" fillId="0" borderId="6" xfId="1" applyNumberFormat="1" applyFont="1" applyFill="1" applyBorder="1" applyAlignment="1" applyProtection="1">
      <alignment horizontal="center" vertical="center" wrapText="1"/>
    </xf>
    <xf numFmtId="1" fontId="5" fillId="0" borderId="7" xfId="1" applyNumberFormat="1" applyFont="1" applyFill="1" applyBorder="1" applyAlignment="1" applyProtection="1">
      <alignment horizontal="center" vertical="center" wrapText="1"/>
    </xf>
    <xf numFmtId="1" fontId="5" fillId="0" borderId="8" xfId="1" applyNumberFormat="1" applyFont="1" applyFill="1" applyBorder="1" applyAlignment="1" applyProtection="1">
      <alignment horizontal="center" vertical="center" wrapText="1"/>
    </xf>
    <xf numFmtId="1" fontId="13" fillId="0" borderId="4" xfId="1" applyNumberFormat="1" applyFont="1" applyFill="1" applyBorder="1" applyAlignment="1" applyProtection="1">
      <alignment horizontal="center" vertical="center" wrapText="1"/>
    </xf>
    <xf numFmtId="1" fontId="13" fillId="0" borderId="9" xfId="1" applyNumberFormat="1" applyFont="1" applyFill="1" applyBorder="1" applyAlignment="1" applyProtection="1">
      <alignment horizontal="center" vertical="center" wrapText="1"/>
    </xf>
    <xf numFmtId="1" fontId="13" fillId="0" borderId="5" xfId="1" applyNumberFormat="1" applyFont="1" applyFill="1" applyBorder="1" applyAlignment="1" applyProtection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7"/>
  <sheetViews>
    <sheetView tabSelected="1" zoomScale="80" zoomScaleNormal="80" workbookViewId="0">
      <selection activeCell="E20" sqref="E20"/>
    </sheetView>
  </sheetViews>
  <sheetFormatPr defaultRowHeight="15"/>
  <cols>
    <col min="1" max="1" width="4.42578125" customWidth="1"/>
    <col min="2" max="2" width="12.85546875" customWidth="1"/>
    <col min="3" max="3" width="58.140625" style="2" customWidth="1"/>
    <col min="4" max="4" width="21.5703125" style="2" customWidth="1"/>
    <col min="5" max="6" width="21.5703125" customWidth="1"/>
    <col min="7" max="7" width="24.42578125" customWidth="1"/>
  </cols>
  <sheetData>
    <row r="1" spans="1:7" ht="15.75">
      <c r="A1" s="1"/>
      <c r="B1" s="1"/>
      <c r="C1" s="18" t="s">
        <v>3</v>
      </c>
      <c r="D1" s="18"/>
      <c r="E1" s="18"/>
      <c r="F1" s="18"/>
      <c r="G1" s="18"/>
    </row>
    <row r="2" spans="1:7" ht="23.25" customHeight="1">
      <c r="A2" s="1"/>
      <c r="B2" s="1"/>
      <c r="C2" s="19" t="s">
        <v>8</v>
      </c>
      <c r="D2" s="19"/>
      <c r="E2" s="19"/>
      <c r="F2" s="19"/>
      <c r="G2" s="19"/>
    </row>
    <row r="3" spans="1:7" ht="15.75" hidden="1" customHeight="1">
      <c r="A3" s="6"/>
      <c r="B3" s="6"/>
      <c r="C3" s="20" t="s">
        <v>9</v>
      </c>
      <c r="D3" s="20"/>
      <c r="E3" s="20"/>
      <c r="F3" s="20"/>
      <c r="G3" s="20"/>
    </row>
    <row r="4" spans="1:7" ht="51.75" customHeight="1">
      <c r="B4" s="21" t="s">
        <v>11</v>
      </c>
      <c r="C4" s="21"/>
      <c r="D4" s="21"/>
      <c r="E4" s="21"/>
      <c r="F4" s="21"/>
      <c r="G4" s="21"/>
    </row>
    <row r="5" spans="1:7" ht="22.5" customHeight="1">
      <c r="C5" s="7"/>
      <c r="D5" s="8"/>
      <c r="E5" s="7"/>
      <c r="F5" s="7"/>
      <c r="G5" s="7"/>
    </row>
    <row r="6" spans="1:7" ht="79.5" customHeight="1">
      <c r="A6" s="12" t="s">
        <v>4</v>
      </c>
      <c r="B6" s="13" t="s">
        <v>10</v>
      </c>
      <c r="C6" s="13" t="s">
        <v>0</v>
      </c>
      <c r="D6" s="10" t="s">
        <v>2</v>
      </c>
      <c r="E6" s="9" t="s">
        <v>5</v>
      </c>
      <c r="F6" s="9" t="s">
        <v>6</v>
      </c>
      <c r="G6" s="9" t="s">
        <v>7</v>
      </c>
    </row>
    <row r="7" spans="1:7" ht="28.5">
      <c r="A7" s="22">
        <v>1</v>
      </c>
      <c r="B7" s="11">
        <v>670002</v>
      </c>
      <c r="C7" s="3" t="s">
        <v>12</v>
      </c>
      <c r="D7" s="14">
        <f>E7+F7+G7</f>
        <v>359</v>
      </c>
      <c r="E7" s="14">
        <f>E8+E9+E10+E11+E12</f>
        <v>72</v>
      </c>
      <c r="F7" s="14">
        <f t="shared" ref="F7:G7" si="0">F8+F9+F10+F11+F12</f>
        <v>108</v>
      </c>
      <c r="G7" s="14">
        <f t="shared" si="0"/>
        <v>179</v>
      </c>
    </row>
    <row r="8" spans="1:7" ht="31.5">
      <c r="A8" s="23"/>
      <c r="B8" s="25"/>
      <c r="C8" s="15" t="s">
        <v>15</v>
      </c>
      <c r="D8" s="4">
        <v>113</v>
      </c>
      <c r="E8" s="4">
        <f>ROUND(D8*0.2,0)</f>
        <v>23</v>
      </c>
      <c r="F8" s="4">
        <f>ROUND(D8*0.3,0)</f>
        <v>34</v>
      </c>
      <c r="G8" s="4">
        <f>D8-E8-F8</f>
        <v>56</v>
      </c>
    </row>
    <row r="9" spans="1:7" ht="31.5">
      <c r="A9" s="23"/>
      <c r="B9" s="26"/>
      <c r="C9" s="15" t="s">
        <v>16</v>
      </c>
      <c r="D9" s="4">
        <v>86</v>
      </c>
      <c r="E9" s="4">
        <f t="shared" ref="E9:E12" si="1">ROUND(D9*0.2,0)</f>
        <v>17</v>
      </c>
      <c r="F9" s="4">
        <f t="shared" ref="F9:F12" si="2">ROUND(D9*0.3,0)</f>
        <v>26</v>
      </c>
      <c r="G9" s="4">
        <f t="shared" ref="G9:G12" si="3">D9-E9-F9</f>
        <v>43</v>
      </c>
    </row>
    <row r="10" spans="1:7" ht="31.5">
      <c r="A10" s="23"/>
      <c r="B10" s="26"/>
      <c r="C10" s="15" t="s">
        <v>17</v>
      </c>
      <c r="D10" s="4">
        <v>60</v>
      </c>
      <c r="E10" s="4">
        <f t="shared" si="1"/>
        <v>12</v>
      </c>
      <c r="F10" s="4">
        <f t="shared" si="2"/>
        <v>18</v>
      </c>
      <c r="G10" s="4">
        <f t="shared" si="3"/>
        <v>30</v>
      </c>
    </row>
    <row r="11" spans="1:7" ht="31.5">
      <c r="A11" s="23"/>
      <c r="B11" s="26"/>
      <c r="C11" s="15" t="s">
        <v>18</v>
      </c>
      <c r="D11" s="4">
        <v>2</v>
      </c>
      <c r="E11" s="4">
        <f t="shared" si="1"/>
        <v>0</v>
      </c>
      <c r="F11" s="4">
        <f t="shared" si="2"/>
        <v>1</v>
      </c>
      <c r="G11" s="4">
        <f t="shared" si="3"/>
        <v>1</v>
      </c>
    </row>
    <row r="12" spans="1:7" ht="53.25" customHeight="1">
      <c r="A12" s="24"/>
      <c r="B12" s="27"/>
      <c r="C12" s="15" t="s">
        <v>13</v>
      </c>
      <c r="D12" s="4">
        <v>98</v>
      </c>
      <c r="E12" s="4">
        <f t="shared" si="1"/>
        <v>20</v>
      </c>
      <c r="F12" s="4">
        <f t="shared" si="2"/>
        <v>29</v>
      </c>
      <c r="G12" s="4">
        <f t="shared" si="3"/>
        <v>49</v>
      </c>
    </row>
    <row r="13" spans="1:7" ht="28.5">
      <c r="A13" s="16">
        <v>2</v>
      </c>
      <c r="B13" s="11">
        <v>670003</v>
      </c>
      <c r="C13" s="3" t="s">
        <v>14</v>
      </c>
      <c r="D13" s="14">
        <f>E13+F13+G13</f>
        <v>329</v>
      </c>
      <c r="E13" s="14">
        <f>E14+E15+E16</f>
        <v>66</v>
      </c>
      <c r="F13" s="14">
        <f t="shared" ref="F13:G13" si="4">F14+F15+F16</f>
        <v>99</v>
      </c>
      <c r="G13" s="14">
        <f t="shared" si="4"/>
        <v>164</v>
      </c>
    </row>
    <row r="14" spans="1:7" ht="43.5" customHeight="1">
      <c r="A14" s="16"/>
      <c r="B14" s="17"/>
      <c r="C14" s="15" t="s">
        <v>15</v>
      </c>
      <c r="D14" s="4">
        <v>130</v>
      </c>
      <c r="E14" s="4">
        <f>ROUND(D14*0.2,0)</f>
        <v>26</v>
      </c>
      <c r="F14" s="4">
        <f>ROUND(D14*0.3,0)</f>
        <v>39</v>
      </c>
      <c r="G14" s="4">
        <f>D14-E14-F14</f>
        <v>65</v>
      </c>
    </row>
    <row r="15" spans="1:7" ht="43.5" customHeight="1">
      <c r="A15" s="16"/>
      <c r="B15" s="17"/>
      <c r="C15" s="15" t="s">
        <v>16</v>
      </c>
      <c r="D15" s="4">
        <v>120</v>
      </c>
      <c r="E15" s="4">
        <f t="shared" ref="E15:E16" si="5">ROUND(D15*0.2,0)</f>
        <v>24</v>
      </c>
      <c r="F15" s="4">
        <f t="shared" ref="F15:F16" si="6">ROUND(D15*0.3,0)</f>
        <v>36</v>
      </c>
      <c r="G15" s="4">
        <f t="shared" ref="G15:G16" si="7">D15-E15-F15</f>
        <v>60</v>
      </c>
    </row>
    <row r="16" spans="1:7" ht="43.5" customHeight="1">
      <c r="A16" s="16"/>
      <c r="B16" s="17"/>
      <c r="C16" s="15" t="s">
        <v>17</v>
      </c>
      <c r="D16" s="4">
        <v>79</v>
      </c>
      <c r="E16" s="4">
        <f t="shared" si="5"/>
        <v>16</v>
      </c>
      <c r="F16" s="4">
        <f t="shared" si="6"/>
        <v>24</v>
      </c>
      <c r="G16" s="4">
        <f t="shared" si="7"/>
        <v>39</v>
      </c>
    </row>
    <row r="17" spans="3:7" ht="15.75">
      <c r="C17" s="3" t="s">
        <v>1</v>
      </c>
      <c r="D17" s="5">
        <f>D7+D13</f>
        <v>688</v>
      </c>
      <c r="E17" s="5">
        <f t="shared" ref="E17:G17" si="8">E7+E13</f>
        <v>138</v>
      </c>
      <c r="F17" s="5">
        <f t="shared" si="8"/>
        <v>207</v>
      </c>
      <c r="G17" s="5">
        <f t="shared" si="8"/>
        <v>343</v>
      </c>
    </row>
  </sheetData>
  <mergeCells count="8">
    <mergeCell ref="A13:A16"/>
    <mergeCell ref="B14:B16"/>
    <mergeCell ref="C1:G1"/>
    <mergeCell ref="C2:G2"/>
    <mergeCell ref="C3:G3"/>
    <mergeCell ref="B4:G4"/>
    <mergeCell ref="A7:A12"/>
    <mergeCell ref="B8:B12"/>
  </mergeCells>
  <pageMargins left="0.31496062992125984" right="0.31496062992125984" top="0.35433070866141736" bottom="0.35433070866141736" header="0.31496062992125984" footer="0.31496062992125984"/>
  <pageSetup paperSize="9" scale="9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2023-03-30T09:43:55Z</cp:lastPrinted>
  <dcterms:created xsi:type="dcterms:W3CDTF">2018-11-28T08:28:28Z</dcterms:created>
  <dcterms:modified xsi:type="dcterms:W3CDTF">2023-04-03T14:52:13Z</dcterms:modified>
</cp:coreProperties>
</file>